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UNSICKER\Mathe\ExcelKlapptests\Mittelstufe\Fertig\Klasse7\"/>
    </mc:Choice>
  </mc:AlternateContent>
  <xr:revisionPtr revIDLastSave="0" documentId="8_{B9B743C1-B7ED-431B-AF27-7B3673748367}" xr6:coauthVersionLast="45" xr6:coauthVersionMax="45" xr10:uidLastSave="{00000000-0000-0000-0000-000000000000}"/>
  <bookViews>
    <workbookView xWindow="-108" yWindow="-108" windowWidth="23256" windowHeight="12576" tabRatio="707" firstSheet="2" activeTab="4"/>
  </bookViews>
  <sheets>
    <sheet name="Arbeitsblatt" sheetId="1" state="hidden" r:id="rId1"/>
    <sheet name="RationaleZahlen" sheetId="6" state="hidden" r:id="rId2"/>
    <sheet name="Ausmultiplizieren_einfach" sheetId="7" r:id="rId3"/>
    <sheet name="Ausmultiplizieren_mittel" sheetId="10" r:id="rId4"/>
    <sheet name="Ausmultiplizieren_positive_Zahl" sheetId="9" r:id="rId5"/>
    <sheet name="Daten1" sheetId="2" state="hidden" r:id="rId6"/>
    <sheet name="Tabelle1" sheetId="3" state="hidden" r:id="rId7"/>
    <sheet name="Tabelle2" sheetId="4" state="hidden" r:id="rId8"/>
    <sheet name="Tabelle3" sheetId="5" state="hidden" r:id="rId9"/>
    <sheet name="positive_Zahlen" sheetId="8" state="hidden" r:id="rId10"/>
  </sheets>
  <definedNames>
    <definedName name="_xlnm.Print_Area" localSheetId="0">Arbeitsblatt!$A$1:$T$57</definedName>
    <definedName name="_xlnm.Print_Area" localSheetId="2">Ausmultiplizieren_einfach!$A$1:$M$52</definedName>
    <definedName name="_xlnm.Print_Area" localSheetId="3">Ausmultiplizieren_mittel!$B$1:$L$54</definedName>
    <definedName name="_xlnm.Print_Area" localSheetId="4">Ausmultiplizieren_positive_Zahl!$A$1:$I$51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7" l="1"/>
  <c r="I19" i="7"/>
  <c r="I27" i="7"/>
  <c r="I51" i="10"/>
  <c r="H100" i="5"/>
  <c r="H102" i="5"/>
  <c r="I102" i="5" s="1"/>
  <c r="J102" i="5" s="1"/>
  <c r="H104" i="5"/>
  <c r="I104" i="5" s="1"/>
  <c r="J104" i="5" s="1"/>
  <c r="H106" i="5"/>
  <c r="I106" i="5" s="1"/>
  <c r="H108" i="5"/>
  <c r="H110" i="5"/>
  <c r="I110" i="5" s="1"/>
  <c r="H112" i="5"/>
  <c r="I112" i="5" s="1"/>
  <c r="J112" i="5" s="1"/>
  <c r="H98" i="5"/>
  <c r="I98" i="5" s="1"/>
  <c r="J98" i="5" s="1"/>
  <c r="C100" i="5"/>
  <c r="C102" i="5"/>
  <c r="D102" i="5" s="1"/>
  <c r="C104" i="5"/>
  <c r="D104" i="5" s="1"/>
  <c r="C106" i="5"/>
  <c r="D106" i="5" s="1"/>
  <c r="E106" i="5" s="1"/>
  <c r="C108" i="5"/>
  <c r="D108" i="5" s="1"/>
  <c r="C110" i="5"/>
  <c r="D110" i="5" s="1"/>
  <c r="C112" i="5"/>
  <c r="D112" i="5" s="1"/>
  <c r="C98" i="5"/>
  <c r="D98" i="5" s="1"/>
  <c r="I5" i="10"/>
  <c r="I7" i="10"/>
  <c r="I9" i="10"/>
  <c r="I11" i="10"/>
  <c r="I13" i="10"/>
  <c r="I15" i="10"/>
  <c r="I17" i="10"/>
  <c r="I19" i="10"/>
  <c r="I21" i="10"/>
  <c r="I23" i="10"/>
  <c r="I25" i="10"/>
  <c r="I27" i="10"/>
  <c r="I29" i="10"/>
  <c r="I31" i="10"/>
  <c r="I33" i="10"/>
  <c r="I35" i="10"/>
  <c r="I37" i="10"/>
  <c r="I39" i="10"/>
  <c r="I41" i="10"/>
  <c r="I43" i="10"/>
  <c r="I45" i="10"/>
  <c r="I47" i="10"/>
  <c r="I49" i="10"/>
  <c r="I3" i="10"/>
  <c r="H41" i="8"/>
  <c r="H43" i="8"/>
  <c r="I43" i="8" s="1"/>
  <c r="J43" i="8" s="1"/>
  <c r="H45" i="8"/>
  <c r="I45" i="8" s="1"/>
  <c r="J45" i="8" s="1"/>
  <c r="H47" i="8"/>
  <c r="I47" i="8" s="1"/>
  <c r="J47" i="8" s="1"/>
  <c r="H49" i="8"/>
  <c r="H51" i="8"/>
  <c r="I51" i="8" s="1"/>
  <c r="J51" i="8" s="1"/>
  <c r="H53" i="8"/>
  <c r="I53" i="8" s="1"/>
  <c r="J53" i="8" s="1"/>
  <c r="H55" i="8"/>
  <c r="I55" i="8" s="1"/>
  <c r="J55" i="8" s="1"/>
  <c r="C41" i="8"/>
  <c r="C43" i="8"/>
  <c r="D43" i="8" s="1"/>
  <c r="C45" i="8"/>
  <c r="D45" i="8" s="1"/>
  <c r="E45" i="8" s="1"/>
  <c r="C47" i="8"/>
  <c r="D47" i="8" s="1"/>
  <c r="E47" i="8" s="1"/>
  <c r="C49" i="8"/>
  <c r="C51" i="8"/>
  <c r="D51" i="8" s="1"/>
  <c r="C53" i="8"/>
  <c r="D53" i="8" s="1"/>
  <c r="C55" i="8"/>
  <c r="D55" i="8" s="1"/>
  <c r="C39" i="8"/>
  <c r="H39" i="8"/>
  <c r="I39" i="8" s="1"/>
  <c r="J39" i="8" s="1"/>
  <c r="B108" i="5"/>
  <c r="F108" i="5"/>
  <c r="G108" i="5"/>
  <c r="I108" i="5"/>
  <c r="J108" i="5" s="1"/>
  <c r="K108" i="5"/>
  <c r="L108" i="5" s="1"/>
  <c r="M108" i="5" s="1"/>
  <c r="B110" i="5"/>
  <c r="F110" i="5"/>
  <c r="G110" i="5"/>
  <c r="K110" i="5"/>
  <c r="L110" i="5" s="1"/>
  <c r="M110" i="5" s="1"/>
  <c r="B112" i="5"/>
  <c r="F112" i="5"/>
  <c r="G112" i="5"/>
  <c r="K112" i="5"/>
  <c r="L112" i="5" s="1"/>
  <c r="M112" i="5" s="1"/>
  <c r="B114" i="5"/>
  <c r="C114" i="5"/>
  <c r="D114" i="5" s="1"/>
  <c r="F114" i="5"/>
  <c r="G114" i="5"/>
  <c r="H114" i="5"/>
  <c r="I114" i="5" s="1"/>
  <c r="K114" i="5"/>
  <c r="L114" i="5" s="1"/>
  <c r="M114" i="5" s="1"/>
  <c r="B98" i="5"/>
  <c r="F98" i="5"/>
  <c r="G98" i="5"/>
  <c r="K98" i="5"/>
  <c r="L98" i="5" s="1"/>
  <c r="M98" i="5" s="1"/>
  <c r="B100" i="5"/>
  <c r="D100" i="5"/>
  <c r="F100" i="5"/>
  <c r="G100" i="5"/>
  <c r="I100" i="5"/>
  <c r="J100" i="5" s="1"/>
  <c r="K100" i="5"/>
  <c r="L100" i="5" s="1"/>
  <c r="M100" i="5" s="1"/>
  <c r="B102" i="5"/>
  <c r="F102" i="5"/>
  <c r="G102" i="5"/>
  <c r="K102" i="5"/>
  <c r="L102" i="5" s="1"/>
  <c r="M102" i="5" s="1"/>
  <c r="B104" i="5"/>
  <c r="F104" i="5"/>
  <c r="G104" i="5"/>
  <c r="K104" i="5"/>
  <c r="L104" i="5" s="1"/>
  <c r="M104" i="5" s="1"/>
  <c r="B106" i="5"/>
  <c r="F106" i="5"/>
  <c r="G106" i="5"/>
  <c r="K106" i="5"/>
  <c r="L106" i="5" s="1"/>
  <c r="M106" i="5" s="1"/>
  <c r="B84" i="5"/>
  <c r="C84" i="5"/>
  <c r="D84" i="5" s="1"/>
  <c r="E84" i="5" s="1"/>
  <c r="F84" i="5"/>
  <c r="G84" i="5"/>
  <c r="H84" i="5"/>
  <c r="I84" i="5" s="1"/>
  <c r="J84" i="5" s="1"/>
  <c r="K84" i="5"/>
  <c r="L84" i="5" s="1"/>
  <c r="N84" i="5" s="1"/>
  <c r="O84" i="5" s="1"/>
  <c r="B86" i="5"/>
  <c r="C86" i="5"/>
  <c r="D86" i="5" s="1"/>
  <c r="F86" i="5"/>
  <c r="G86" i="5"/>
  <c r="H86" i="5"/>
  <c r="I86" i="5" s="1"/>
  <c r="K86" i="5"/>
  <c r="L86" i="5" s="1"/>
  <c r="M86" i="5" s="1"/>
  <c r="B88" i="5"/>
  <c r="C88" i="5"/>
  <c r="D88" i="5" s="1"/>
  <c r="F88" i="5"/>
  <c r="G88" i="5"/>
  <c r="H88" i="5"/>
  <c r="I88" i="5" s="1"/>
  <c r="J88" i="5" s="1"/>
  <c r="K88" i="5"/>
  <c r="L88" i="5" s="1"/>
  <c r="M88" i="5" s="1"/>
  <c r="B90" i="5"/>
  <c r="C90" i="5"/>
  <c r="D90" i="5" s="1"/>
  <c r="F90" i="5"/>
  <c r="G90" i="5"/>
  <c r="H90" i="5"/>
  <c r="I90" i="5" s="1"/>
  <c r="K90" i="5"/>
  <c r="L90" i="5" s="1"/>
  <c r="M90" i="5" s="1"/>
  <c r="B92" i="5"/>
  <c r="C92" i="5"/>
  <c r="D92" i="5" s="1"/>
  <c r="E92" i="5" s="1"/>
  <c r="F92" i="5"/>
  <c r="G92" i="5"/>
  <c r="H92" i="5"/>
  <c r="I92" i="5" s="1"/>
  <c r="J92" i="5" s="1"/>
  <c r="K92" i="5"/>
  <c r="L92" i="5" s="1"/>
  <c r="B94" i="5"/>
  <c r="C94" i="5"/>
  <c r="D94" i="5" s="1"/>
  <c r="F94" i="5"/>
  <c r="G94" i="5"/>
  <c r="H94" i="5"/>
  <c r="I94" i="5" s="1"/>
  <c r="J94" i="5" s="1"/>
  <c r="K94" i="5"/>
  <c r="L94" i="5" s="1"/>
  <c r="M94" i="5" s="1"/>
  <c r="B96" i="5"/>
  <c r="C96" i="5"/>
  <c r="D96" i="5" s="1"/>
  <c r="F96" i="5"/>
  <c r="G96" i="5"/>
  <c r="H96" i="5"/>
  <c r="I96" i="5" s="1"/>
  <c r="J96" i="5" s="1"/>
  <c r="K96" i="5"/>
  <c r="L96" i="5" s="1"/>
  <c r="M96" i="5" s="1"/>
  <c r="B49" i="10"/>
  <c r="B47" i="10"/>
  <c r="B45" i="10"/>
  <c r="B43" i="10"/>
  <c r="B41" i="10"/>
  <c r="B39" i="10"/>
  <c r="B37" i="10"/>
  <c r="B35" i="10"/>
  <c r="B33" i="10"/>
  <c r="B31" i="10"/>
  <c r="B29" i="10"/>
  <c r="B27" i="10"/>
  <c r="B25" i="10"/>
  <c r="B23" i="10"/>
  <c r="B21" i="10"/>
  <c r="B19" i="10"/>
  <c r="B17" i="10"/>
  <c r="B15" i="10"/>
  <c r="B13" i="10"/>
  <c r="B11" i="10"/>
  <c r="B9" i="10"/>
  <c r="B7" i="10"/>
  <c r="B5" i="10"/>
  <c r="B3" i="10"/>
  <c r="B49" i="5"/>
  <c r="C49" i="5"/>
  <c r="D49" i="5" s="1"/>
  <c r="F49" i="5"/>
  <c r="G49" i="5"/>
  <c r="H49" i="5"/>
  <c r="I49" i="5" s="1"/>
  <c r="J49" i="5" s="1"/>
  <c r="K49" i="5"/>
  <c r="L49" i="5" s="1"/>
  <c r="M49" i="5" s="1"/>
  <c r="B47" i="5"/>
  <c r="C47" i="5"/>
  <c r="D47" i="5" s="1"/>
  <c r="E47" i="5" s="1"/>
  <c r="F47" i="5"/>
  <c r="G47" i="5"/>
  <c r="H47" i="5"/>
  <c r="I47" i="5" s="1"/>
  <c r="J47" i="5" s="1"/>
  <c r="K47" i="5"/>
  <c r="L47" i="5" s="1"/>
  <c r="M47" i="5" s="1"/>
  <c r="B37" i="5"/>
  <c r="C37" i="5"/>
  <c r="D37" i="5" s="1"/>
  <c r="E37" i="5" s="1"/>
  <c r="F37" i="5"/>
  <c r="G37" i="5"/>
  <c r="H37" i="5"/>
  <c r="I37" i="5" s="1"/>
  <c r="J37" i="5" s="1"/>
  <c r="K37" i="5"/>
  <c r="L37" i="5" s="1"/>
  <c r="B39" i="5"/>
  <c r="C39" i="5"/>
  <c r="D39" i="5" s="1"/>
  <c r="E39" i="5" s="1"/>
  <c r="F39" i="5"/>
  <c r="G39" i="5"/>
  <c r="H39" i="5"/>
  <c r="I39" i="5" s="1"/>
  <c r="J39" i="5" s="1"/>
  <c r="K39" i="5"/>
  <c r="L39" i="5" s="1"/>
  <c r="B41" i="5"/>
  <c r="C41" i="5"/>
  <c r="D41" i="5" s="1"/>
  <c r="F41" i="5"/>
  <c r="G41" i="5"/>
  <c r="H41" i="5"/>
  <c r="I41" i="5" s="1"/>
  <c r="J41" i="5" s="1"/>
  <c r="K41" i="5"/>
  <c r="L41" i="5" s="1"/>
  <c r="M41" i="5" s="1"/>
  <c r="B43" i="5"/>
  <c r="C43" i="5"/>
  <c r="D43" i="5" s="1"/>
  <c r="F43" i="5"/>
  <c r="G43" i="5"/>
  <c r="H43" i="5"/>
  <c r="I43" i="5" s="1"/>
  <c r="J43" i="5" s="1"/>
  <c r="K43" i="5"/>
  <c r="L43" i="5" s="1"/>
  <c r="B45" i="5"/>
  <c r="C45" i="5"/>
  <c r="D45" i="5" s="1"/>
  <c r="E45" i="5" s="1"/>
  <c r="F45" i="5"/>
  <c r="G45" i="5"/>
  <c r="H45" i="5"/>
  <c r="I45" i="5" s="1"/>
  <c r="J45" i="5" s="1"/>
  <c r="K45" i="5"/>
  <c r="L45" i="5" s="1"/>
  <c r="B31" i="5"/>
  <c r="C31" i="5"/>
  <c r="D31" i="5" s="1"/>
  <c r="E31" i="5" s="1"/>
  <c r="F31" i="5"/>
  <c r="G31" i="5"/>
  <c r="H31" i="5"/>
  <c r="I31" i="5" s="1"/>
  <c r="J31" i="5" s="1"/>
  <c r="K31" i="5"/>
  <c r="L31" i="5" s="1"/>
  <c r="B33" i="5"/>
  <c r="C33" i="5"/>
  <c r="D33" i="5" s="1"/>
  <c r="F33" i="5"/>
  <c r="G33" i="5"/>
  <c r="H33" i="5"/>
  <c r="I33" i="5" s="1"/>
  <c r="J33" i="5" s="1"/>
  <c r="K33" i="5"/>
  <c r="L33" i="5" s="1"/>
  <c r="B35" i="5"/>
  <c r="C35" i="5"/>
  <c r="D35" i="5" s="1"/>
  <c r="F35" i="5"/>
  <c r="G35" i="5"/>
  <c r="H35" i="5"/>
  <c r="I35" i="5" s="1"/>
  <c r="J35" i="5" s="1"/>
  <c r="K35" i="5"/>
  <c r="L35" i="5" s="1"/>
  <c r="B21" i="5"/>
  <c r="C21" i="5"/>
  <c r="D21" i="5" s="1"/>
  <c r="E21" i="5" s="1"/>
  <c r="F21" i="5"/>
  <c r="G21" i="5"/>
  <c r="H21" i="5"/>
  <c r="I21" i="5" s="1"/>
  <c r="J21" i="5" s="1"/>
  <c r="K21" i="5"/>
  <c r="L21" i="5" s="1"/>
  <c r="M21" i="5" s="1"/>
  <c r="V22" i="5"/>
  <c r="B23" i="5"/>
  <c r="C23" i="5"/>
  <c r="D23" i="5" s="1"/>
  <c r="E23" i="5" s="1"/>
  <c r="F23" i="5"/>
  <c r="G23" i="5"/>
  <c r="H23" i="5"/>
  <c r="I23" i="5" s="1"/>
  <c r="J23" i="5" s="1"/>
  <c r="K23" i="5"/>
  <c r="L23" i="5" s="1"/>
  <c r="V24" i="5"/>
  <c r="B25" i="5"/>
  <c r="C25" i="5"/>
  <c r="D25" i="5" s="1"/>
  <c r="F25" i="5"/>
  <c r="G25" i="5"/>
  <c r="H25" i="5"/>
  <c r="I25" i="5" s="1"/>
  <c r="J25" i="5" s="1"/>
  <c r="K25" i="5"/>
  <c r="L25" i="5" s="1"/>
  <c r="M25" i="5" s="1"/>
  <c r="V26" i="5"/>
  <c r="B27" i="5"/>
  <c r="C27" i="5"/>
  <c r="D27" i="5" s="1"/>
  <c r="E27" i="5" s="1"/>
  <c r="F27" i="5"/>
  <c r="G27" i="5"/>
  <c r="H27" i="5"/>
  <c r="I27" i="5" s="1"/>
  <c r="J27" i="5" s="1"/>
  <c r="K27" i="5"/>
  <c r="L27" i="5" s="1"/>
  <c r="V28" i="5"/>
  <c r="B29" i="5"/>
  <c r="C29" i="5"/>
  <c r="D29" i="5" s="1"/>
  <c r="E29" i="5" s="1"/>
  <c r="F29" i="5"/>
  <c r="G29" i="5"/>
  <c r="H29" i="5"/>
  <c r="I29" i="5" s="1"/>
  <c r="J29" i="5" s="1"/>
  <c r="K29" i="5"/>
  <c r="L29" i="5" s="1"/>
  <c r="M29" i="5" s="1"/>
  <c r="B19" i="5"/>
  <c r="C19" i="5"/>
  <c r="D19" i="5" s="1"/>
  <c r="E19" i="5" s="1"/>
  <c r="F19" i="5"/>
  <c r="G19" i="5"/>
  <c r="H19" i="5"/>
  <c r="I19" i="5" s="1"/>
  <c r="J19" i="5" s="1"/>
  <c r="K19" i="5"/>
  <c r="L19" i="5" s="1"/>
  <c r="M19" i="5" s="1"/>
  <c r="V20" i="5"/>
  <c r="V132" i="5"/>
  <c r="V130" i="5"/>
  <c r="V128" i="5"/>
  <c r="V126" i="5"/>
  <c r="V124" i="5"/>
  <c r="V81" i="5"/>
  <c r="V79" i="5"/>
  <c r="V77" i="5"/>
  <c r="V75" i="5"/>
  <c r="V73" i="5"/>
  <c r="V69" i="5"/>
  <c r="V67" i="5"/>
  <c r="V65" i="5"/>
  <c r="V63" i="5"/>
  <c r="V61" i="5"/>
  <c r="V57" i="5"/>
  <c r="V55" i="5"/>
  <c r="V53" i="5"/>
  <c r="V18" i="5"/>
  <c r="V16" i="5"/>
  <c r="V4" i="5"/>
  <c r="V6" i="5"/>
  <c r="V8" i="5"/>
  <c r="V10" i="5"/>
  <c r="V12" i="5"/>
  <c r="H65" i="8"/>
  <c r="I65" i="8" s="1"/>
  <c r="H63" i="8"/>
  <c r="I63" i="8" s="1"/>
  <c r="J63" i="8" s="1"/>
  <c r="H61" i="8"/>
  <c r="I61" i="8" s="1"/>
  <c r="H59" i="8"/>
  <c r="I59" i="8" s="1"/>
  <c r="J59" i="8" s="1"/>
  <c r="H57" i="8"/>
  <c r="I57" i="8" s="1"/>
  <c r="J57" i="8" s="1"/>
  <c r="I49" i="8"/>
  <c r="J49" i="8" s="1"/>
  <c r="I41" i="8"/>
  <c r="H37" i="8"/>
  <c r="I37" i="8" s="1"/>
  <c r="J37" i="8" s="1"/>
  <c r="H35" i="8"/>
  <c r="I35" i="8" s="1"/>
  <c r="J35" i="8" s="1"/>
  <c r="H33" i="8"/>
  <c r="I33" i="8" s="1"/>
  <c r="J33" i="8" s="1"/>
  <c r="H31" i="8"/>
  <c r="I31" i="8" s="1"/>
  <c r="J31" i="8" s="1"/>
  <c r="H29" i="8"/>
  <c r="I29" i="8" s="1"/>
  <c r="J29" i="8" s="1"/>
  <c r="H27" i="8"/>
  <c r="I27" i="8" s="1"/>
  <c r="J27" i="8" s="1"/>
  <c r="H25" i="8"/>
  <c r="I25" i="8" s="1"/>
  <c r="J25" i="8" s="1"/>
  <c r="H23" i="8"/>
  <c r="I23" i="8" s="1"/>
  <c r="J23" i="8" s="1"/>
  <c r="H21" i="8"/>
  <c r="I21" i="8" s="1"/>
  <c r="J21" i="8" s="1"/>
  <c r="H19" i="8"/>
  <c r="I19" i="8" s="1"/>
  <c r="J19" i="8" s="1"/>
  <c r="H17" i="8"/>
  <c r="I17" i="8" s="1"/>
  <c r="J17" i="8" s="1"/>
  <c r="H15" i="8"/>
  <c r="I15" i="8" s="1"/>
  <c r="J15" i="8" s="1"/>
  <c r="H13" i="8"/>
  <c r="I13" i="8" s="1"/>
  <c r="J13" i="8" s="1"/>
  <c r="H11" i="8"/>
  <c r="I11" i="8" s="1"/>
  <c r="J11" i="8" s="1"/>
  <c r="H9" i="8"/>
  <c r="I9" i="8" s="1"/>
  <c r="J9" i="8" s="1"/>
  <c r="H7" i="8"/>
  <c r="I7" i="8" s="1"/>
  <c r="J7" i="8" s="1"/>
  <c r="H5" i="8"/>
  <c r="I5" i="8" s="1"/>
  <c r="J5" i="8" s="1"/>
  <c r="H3" i="8"/>
  <c r="I3" i="8" s="1"/>
  <c r="J3" i="8" s="1"/>
  <c r="C65" i="8"/>
  <c r="D65" i="8" s="1"/>
  <c r="C63" i="8"/>
  <c r="D63" i="8" s="1"/>
  <c r="E63" i="8" s="1"/>
  <c r="C61" i="8"/>
  <c r="D61" i="8" s="1"/>
  <c r="E61" i="8" s="1"/>
  <c r="C59" i="8"/>
  <c r="D59" i="8" s="1"/>
  <c r="E59" i="8" s="1"/>
  <c r="C57" i="8"/>
  <c r="D57" i="8" s="1"/>
  <c r="E57" i="8" s="1"/>
  <c r="D49" i="8"/>
  <c r="E49" i="8" s="1"/>
  <c r="D41" i="8"/>
  <c r="E41" i="8" s="1"/>
  <c r="D39" i="8"/>
  <c r="C37" i="8"/>
  <c r="D37" i="8" s="1"/>
  <c r="C35" i="8"/>
  <c r="D35" i="8" s="1"/>
  <c r="E35" i="8" s="1"/>
  <c r="C33" i="8"/>
  <c r="D33" i="8" s="1"/>
  <c r="C31" i="8"/>
  <c r="D31" i="8" s="1"/>
  <c r="E31" i="8" s="1"/>
  <c r="C29" i="8"/>
  <c r="D29" i="8" s="1"/>
  <c r="C27" i="8"/>
  <c r="D27" i="8" s="1"/>
  <c r="E27" i="8" s="1"/>
  <c r="C25" i="8"/>
  <c r="D25" i="8" s="1"/>
  <c r="C23" i="8"/>
  <c r="D23" i="8" s="1"/>
  <c r="E23" i="8" s="1"/>
  <c r="C21" i="8"/>
  <c r="D21" i="8" s="1"/>
  <c r="E21" i="8" s="1"/>
  <c r="C19" i="8"/>
  <c r="D19" i="8" s="1"/>
  <c r="E19" i="8" s="1"/>
  <c r="C17" i="8"/>
  <c r="D17" i="8" s="1"/>
  <c r="C15" i="8"/>
  <c r="D15" i="8" s="1"/>
  <c r="E15" i="8" s="1"/>
  <c r="C13" i="8"/>
  <c r="D13" i="8" s="1"/>
  <c r="C11" i="8"/>
  <c r="D11" i="8" s="1"/>
  <c r="C9" i="8"/>
  <c r="D9" i="8" s="1"/>
  <c r="E9" i="8" s="1"/>
  <c r="C7" i="8"/>
  <c r="D7" i="8" s="1"/>
  <c r="C5" i="8"/>
  <c r="D5" i="8" s="1"/>
  <c r="E5" i="8" s="1"/>
  <c r="C3" i="8"/>
  <c r="D3" i="8" s="1"/>
  <c r="E3" i="8" s="1"/>
  <c r="K65" i="8"/>
  <c r="L65" i="8" s="1"/>
  <c r="M65" i="8" s="1"/>
  <c r="K63" i="8"/>
  <c r="L63" i="8" s="1"/>
  <c r="M63" i="8" s="1"/>
  <c r="K61" i="8"/>
  <c r="L61" i="8" s="1"/>
  <c r="K59" i="8"/>
  <c r="L59" i="8" s="1"/>
  <c r="M59" i="8" s="1"/>
  <c r="K57" i="8"/>
  <c r="L57" i="8" s="1"/>
  <c r="M57" i="8" s="1"/>
  <c r="K55" i="8"/>
  <c r="L55" i="8" s="1"/>
  <c r="M55" i="8" s="1"/>
  <c r="K53" i="8"/>
  <c r="L53" i="8" s="1"/>
  <c r="K51" i="8"/>
  <c r="L51" i="8" s="1"/>
  <c r="M51" i="8" s="1"/>
  <c r="K49" i="8"/>
  <c r="L49" i="8" s="1"/>
  <c r="K47" i="8"/>
  <c r="L47" i="8" s="1"/>
  <c r="M47" i="8" s="1"/>
  <c r="K45" i="8"/>
  <c r="L45" i="8" s="1"/>
  <c r="M45" i="8" s="1"/>
  <c r="K43" i="8"/>
  <c r="L43" i="8" s="1"/>
  <c r="M43" i="8" s="1"/>
  <c r="K41" i="8"/>
  <c r="L41" i="8" s="1"/>
  <c r="M41" i="8" s="1"/>
  <c r="K39" i="8"/>
  <c r="L39" i="8" s="1"/>
  <c r="N39" i="8" s="1"/>
  <c r="O39" i="8" s="1"/>
  <c r="K37" i="8"/>
  <c r="L37" i="8" s="1"/>
  <c r="M37" i="8" s="1"/>
  <c r="K35" i="8"/>
  <c r="L35" i="8" s="1"/>
  <c r="M35" i="8" s="1"/>
  <c r="K33" i="8"/>
  <c r="L33" i="8" s="1"/>
  <c r="M33" i="8" s="1"/>
  <c r="K31" i="8"/>
  <c r="L31" i="8" s="1"/>
  <c r="M31" i="8" s="1"/>
  <c r="K29" i="8"/>
  <c r="L29" i="8" s="1"/>
  <c r="M29" i="8" s="1"/>
  <c r="K27" i="8"/>
  <c r="L27" i="8" s="1"/>
  <c r="M27" i="8" s="1"/>
  <c r="K25" i="8"/>
  <c r="L25" i="8" s="1"/>
  <c r="M25" i="8" s="1"/>
  <c r="K23" i="8"/>
  <c r="L23" i="8" s="1"/>
  <c r="M23" i="8" s="1"/>
  <c r="K21" i="8"/>
  <c r="L21" i="8" s="1"/>
  <c r="K19" i="8"/>
  <c r="L19" i="8" s="1"/>
  <c r="M19" i="8" s="1"/>
  <c r="K17" i="8"/>
  <c r="L17" i="8" s="1"/>
  <c r="M17" i="8" s="1"/>
  <c r="K15" i="8"/>
  <c r="L15" i="8" s="1"/>
  <c r="K13" i="8"/>
  <c r="L13" i="8" s="1"/>
  <c r="M13" i="8" s="1"/>
  <c r="K11" i="8"/>
  <c r="L11" i="8" s="1"/>
  <c r="M11" i="8" s="1"/>
  <c r="K9" i="8"/>
  <c r="L9" i="8" s="1"/>
  <c r="M9" i="8" s="1"/>
  <c r="K7" i="8"/>
  <c r="L7" i="8" s="1"/>
  <c r="M7" i="8" s="1"/>
  <c r="K5" i="8"/>
  <c r="L5" i="8" s="1"/>
  <c r="B49" i="9"/>
  <c r="B47" i="9"/>
  <c r="B45" i="9"/>
  <c r="B43" i="9"/>
  <c r="B41" i="9"/>
  <c r="B39" i="9"/>
  <c r="B37" i="9"/>
  <c r="B35" i="9"/>
  <c r="B33" i="9"/>
  <c r="B31" i="9"/>
  <c r="B29" i="9"/>
  <c r="B27" i="9"/>
  <c r="B25" i="9"/>
  <c r="B23" i="9"/>
  <c r="B21" i="9"/>
  <c r="B19" i="9"/>
  <c r="B17" i="9"/>
  <c r="B15" i="9"/>
  <c r="B13" i="9"/>
  <c r="B11" i="9"/>
  <c r="B9" i="9"/>
  <c r="B7" i="9"/>
  <c r="B5" i="9"/>
  <c r="B3" i="9"/>
  <c r="O101" i="8"/>
  <c r="P101" i="8" s="1"/>
  <c r="L101" i="8"/>
  <c r="M101" i="8" s="1"/>
  <c r="N101" i="8" s="1"/>
  <c r="I101" i="8"/>
  <c r="J101" i="8" s="1"/>
  <c r="K101" i="8" s="1"/>
  <c r="G101" i="8"/>
  <c r="H101" i="8" s="1"/>
  <c r="F101" i="8"/>
  <c r="C101" i="8"/>
  <c r="D101" i="8" s="1"/>
  <c r="E101" i="8" s="1"/>
  <c r="B101" i="8"/>
  <c r="O100" i="8"/>
  <c r="P100" i="8" s="1"/>
  <c r="L100" i="8"/>
  <c r="M100" i="8" s="1"/>
  <c r="N100" i="8" s="1"/>
  <c r="I100" i="8"/>
  <c r="J100" i="8" s="1"/>
  <c r="K100" i="8" s="1"/>
  <c r="G100" i="8"/>
  <c r="H100" i="8" s="1"/>
  <c r="F100" i="8"/>
  <c r="C100" i="8"/>
  <c r="D100" i="8" s="1"/>
  <c r="B100" i="8"/>
  <c r="O99" i="8"/>
  <c r="P99" i="8" s="1"/>
  <c r="Q99" i="8" s="1"/>
  <c r="L99" i="8"/>
  <c r="M99" i="8" s="1"/>
  <c r="N99" i="8" s="1"/>
  <c r="I99" i="8"/>
  <c r="J99" i="8" s="1"/>
  <c r="G99" i="8"/>
  <c r="H99" i="8" s="1"/>
  <c r="F99" i="8"/>
  <c r="C99" i="8"/>
  <c r="D99" i="8" s="1"/>
  <c r="E99" i="8" s="1"/>
  <c r="B99" i="8"/>
  <c r="O98" i="8"/>
  <c r="P98" i="8" s="1"/>
  <c r="Q98" i="8" s="1"/>
  <c r="L98" i="8"/>
  <c r="M98" i="8" s="1"/>
  <c r="N98" i="8" s="1"/>
  <c r="I98" i="8"/>
  <c r="J98" i="8" s="1"/>
  <c r="G98" i="8"/>
  <c r="H98" i="8" s="1"/>
  <c r="F98" i="8"/>
  <c r="C98" i="8"/>
  <c r="D98" i="8" s="1"/>
  <c r="E98" i="8" s="1"/>
  <c r="B98" i="8"/>
  <c r="O97" i="8"/>
  <c r="P97" i="8" s="1"/>
  <c r="Q97" i="8" s="1"/>
  <c r="L97" i="8"/>
  <c r="M97" i="8" s="1"/>
  <c r="N97" i="8" s="1"/>
  <c r="I97" i="8"/>
  <c r="J97" i="8" s="1"/>
  <c r="K97" i="8" s="1"/>
  <c r="G97" i="8"/>
  <c r="H97" i="8" s="1"/>
  <c r="F97" i="8"/>
  <c r="C97" i="8"/>
  <c r="D97" i="8" s="1"/>
  <c r="E97" i="8" s="1"/>
  <c r="B97" i="8"/>
  <c r="O96" i="8"/>
  <c r="P96" i="8" s="1"/>
  <c r="Q96" i="8" s="1"/>
  <c r="L96" i="8"/>
  <c r="M96" i="8" s="1"/>
  <c r="I96" i="8"/>
  <c r="J96" i="8" s="1"/>
  <c r="K96" i="8" s="1"/>
  <c r="G96" i="8"/>
  <c r="H96" i="8" s="1"/>
  <c r="F96" i="8"/>
  <c r="C96" i="8"/>
  <c r="D96" i="8" s="1"/>
  <c r="E96" i="8" s="1"/>
  <c r="B96" i="8"/>
  <c r="O95" i="8"/>
  <c r="P95" i="8" s="1"/>
  <c r="Q95" i="8" s="1"/>
  <c r="L95" i="8"/>
  <c r="M95" i="8" s="1"/>
  <c r="N95" i="8" s="1"/>
  <c r="I95" i="8"/>
  <c r="J95" i="8" s="1"/>
  <c r="K95" i="8" s="1"/>
  <c r="G95" i="8"/>
  <c r="H95" i="8" s="1"/>
  <c r="F95" i="8"/>
  <c r="C95" i="8"/>
  <c r="D95" i="8" s="1"/>
  <c r="E95" i="8" s="1"/>
  <c r="B95" i="8"/>
  <c r="O94" i="8"/>
  <c r="P94" i="8" s="1"/>
  <c r="Q94" i="8" s="1"/>
  <c r="L94" i="8"/>
  <c r="M94" i="8" s="1"/>
  <c r="N94" i="8" s="1"/>
  <c r="I94" i="8"/>
  <c r="J94" i="8" s="1"/>
  <c r="G94" i="8"/>
  <c r="H94" i="8" s="1"/>
  <c r="F94" i="8"/>
  <c r="C94" i="8"/>
  <c r="D94" i="8" s="1"/>
  <c r="R94" i="8" s="1"/>
  <c r="B94" i="8"/>
  <c r="O93" i="8"/>
  <c r="P93" i="8" s="1"/>
  <c r="Q93" i="8" s="1"/>
  <c r="L93" i="8"/>
  <c r="M93" i="8" s="1"/>
  <c r="N93" i="8" s="1"/>
  <c r="I93" i="8"/>
  <c r="J93" i="8" s="1"/>
  <c r="G93" i="8"/>
  <c r="H93" i="8" s="1"/>
  <c r="F93" i="8"/>
  <c r="C93" i="8"/>
  <c r="D93" i="8" s="1"/>
  <c r="E93" i="8" s="1"/>
  <c r="B93" i="8"/>
  <c r="K86" i="8"/>
  <c r="L86" i="8" s="1"/>
  <c r="H86" i="8"/>
  <c r="G86" i="8"/>
  <c r="F86" i="8"/>
  <c r="C86" i="8"/>
  <c r="D86" i="8" s="1"/>
  <c r="E86" i="8" s="1"/>
  <c r="B86" i="8"/>
  <c r="K85" i="8"/>
  <c r="L85" i="8" s="1"/>
  <c r="H85" i="8"/>
  <c r="G85" i="8"/>
  <c r="F85" i="8"/>
  <c r="C85" i="8"/>
  <c r="D85" i="8" s="1"/>
  <c r="B85" i="8"/>
  <c r="K84" i="8"/>
  <c r="L84" i="8" s="1"/>
  <c r="H84" i="8"/>
  <c r="G84" i="8"/>
  <c r="F84" i="8"/>
  <c r="C84" i="8"/>
  <c r="D84" i="8" s="1"/>
  <c r="B84" i="8"/>
  <c r="K83" i="8"/>
  <c r="L83" i="8" s="1"/>
  <c r="H83" i="8"/>
  <c r="G83" i="8"/>
  <c r="F83" i="8"/>
  <c r="C83" i="8"/>
  <c r="D83" i="8" s="1"/>
  <c r="B83" i="8"/>
  <c r="K82" i="8"/>
  <c r="L82" i="8" s="1"/>
  <c r="H82" i="8"/>
  <c r="G82" i="8"/>
  <c r="F82" i="8"/>
  <c r="C82" i="8"/>
  <c r="D82" i="8" s="1"/>
  <c r="B82" i="8"/>
  <c r="K81" i="8"/>
  <c r="L81" i="8" s="1"/>
  <c r="H81" i="8"/>
  <c r="G81" i="8"/>
  <c r="F81" i="8"/>
  <c r="C81" i="8"/>
  <c r="D81" i="8" s="1"/>
  <c r="B81" i="8"/>
  <c r="K80" i="8"/>
  <c r="L80" i="8" s="1"/>
  <c r="H80" i="8"/>
  <c r="G80" i="8"/>
  <c r="F80" i="8"/>
  <c r="C80" i="8"/>
  <c r="D80" i="8" s="1"/>
  <c r="B80" i="8"/>
  <c r="K79" i="8"/>
  <c r="L79" i="8" s="1"/>
  <c r="H79" i="8"/>
  <c r="G79" i="8"/>
  <c r="F79" i="8"/>
  <c r="C79" i="8"/>
  <c r="D79" i="8" s="1"/>
  <c r="E79" i="8" s="1"/>
  <c r="B79" i="8"/>
  <c r="K78" i="8"/>
  <c r="L78" i="8" s="1"/>
  <c r="H78" i="8"/>
  <c r="G78" i="8"/>
  <c r="F78" i="8"/>
  <c r="C78" i="8"/>
  <c r="D78" i="8" s="1"/>
  <c r="B78" i="8"/>
  <c r="K77" i="8"/>
  <c r="L77" i="8" s="1"/>
  <c r="H77" i="8"/>
  <c r="G77" i="8"/>
  <c r="F77" i="8"/>
  <c r="C77" i="8"/>
  <c r="D77" i="8" s="1"/>
  <c r="B77" i="8"/>
  <c r="K76" i="8"/>
  <c r="L76" i="8" s="1"/>
  <c r="H76" i="8"/>
  <c r="G76" i="8"/>
  <c r="F76" i="8"/>
  <c r="C76" i="8"/>
  <c r="D76" i="8" s="1"/>
  <c r="B76" i="8"/>
  <c r="K75" i="8"/>
  <c r="L75" i="8" s="1"/>
  <c r="H75" i="8"/>
  <c r="G75" i="8"/>
  <c r="F75" i="8"/>
  <c r="C75" i="8"/>
  <c r="D75" i="8" s="1"/>
  <c r="B75" i="8"/>
  <c r="K74" i="8"/>
  <c r="L74" i="8" s="1"/>
  <c r="H74" i="8"/>
  <c r="I74" i="8" s="1"/>
  <c r="J74" i="8" s="1"/>
  <c r="G74" i="8"/>
  <c r="F74" i="8"/>
  <c r="C74" i="8"/>
  <c r="D74" i="8" s="1"/>
  <c r="E74" i="8" s="1"/>
  <c r="B74" i="8"/>
  <c r="K73" i="8"/>
  <c r="L73" i="8" s="1"/>
  <c r="H73" i="8"/>
  <c r="I73" i="8" s="1"/>
  <c r="J73" i="8" s="1"/>
  <c r="G73" i="8"/>
  <c r="F73" i="8"/>
  <c r="C73" i="8"/>
  <c r="D73" i="8" s="1"/>
  <c r="E73" i="8" s="1"/>
  <c r="B73" i="8"/>
  <c r="T72" i="8"/>
  <c r="K72" i="8"/>
  <c r="L72" i="8" s="1"/>
  <c r="H72" i="8"/>
  <c r="I72" i="8" s="1"/>
  <c r="J72" i="8" s="1"/>
  <c r="G72" i="8"/>
  <c r="F72" i="8"/>
  <c r="C72" i="8"/>
  <c r="D72" i="8" s="1"/>
  <c r="E72" i="8" s="1"/>
  <c r="B72" i="8"/>
  <c r="K71" i="8"/>
  <c r="L71" i="8" s="1"/>
  <c r="H71" i="8"/>
  <c r="I71" i="8" s="1"/>
  <c r="J71" i="8" s="1"/>
  <c r="G71" i="8"/>
  <c r="F71" i="8"/>
  <c r="C71" i="8"/>
  <c r="D71" i="8" s="1"/>
  <c r="E71" i="8" s="1"/>
  <c r="B71" i="8"/>
  <c r="G65" i="8"/>
  <c r="F65" i="8"/>
  <c r="B65" i="8"/>
  <c r="G63" i="8"/>
  <c r="F63" i="8"/>
  <c r="B63" i="8"/>
  <c r="G61" i="8"/>
  <c r="F61" i="8"/>
  <c r="B61" i="8"/>
  <c r="G59" i="8"/>
  <c r="F59" i="8"/>
  <c r="B59" i="8"/>
  <c r="G57" i="8"/>
  <c r="F57" i="8"/>
  <c r="B57" i="8"/>
  <c r="G55" i="8"/>
  <c r="F55" i="8"/>
  <c r="B55" i="8"/>
  <c r="G53" i="8"/>
  <c r="F53" i="8"/>
  <c r="B53" i="8"/>
  <c r="G51" i="8"/>
  <c r="F51" i="8"/>
  <c r="B51" i="8"/>
  <c r="G49" i="8"/>
  <c r="F49" i="8"/>
  <c r="B49" i="8"/>
  <c r="G47" i="8"/>
  <c r="F47" i="8"/>
  <c r="B47" i="8"/>
  <c r="G45" i="8"/>
  <c r="F45" i="8"/>
  <c r="B45" i="8"/>
  <c r="G43" i="8"/>
  <c r="F43" i="8"/>
  <c r="B43" i="8"/>
  <c r="G41" i="8"/>
  <c r="F41" i="8"/>
  <c r="B41" i="8"/>
  <c r="G39" i="8"/>
  <c r="F39" i="8"/>
  <c r="B39" i="8"/>
  <c r="G37" i="8"/>
  <c r="F37" i="8"/>
  <c r="B37" i="8"/>
  <c r="G35" i="8"/>
  <c r="F35" i="8"/>
  <c r="B35" i="8"/>
  <c r="G33" i="8"/>
  <c r="F33" i="8"/>
  <c r="B33" i="8"/>
  <c r="G31" i="8"/>
  <c r="F31" i="8"/>
  <c r="B31" i="8"/>
  <c r="G29" i="8"/>
  <c r="F29" i="8"/>
  <c r="B29" i="8"/>
  <c r="G27" i="8"/>
  <c r="F27" i="8"/>
  <c r="B27" i="8"/>
  <c r="G25" i="8"/>
  <c r="F25" i="8"/>
  <c r="B25" i="8"/>
  <c r="G23" i="8"/>
  <c r="F23" i="8"/>
  <c r="B23" i="8"/>
  <c r="G21" i="8"/>
  <c r="F21" i="8"/>
  <c r="B21" i="8"/>
  <c r="G19" i="8"/>
  <c r="F19" i="8"/>
  <c r="B19" i="8"/>
  <c r="G17" i="8"/>
  <c r="F17" i="8"/>
  <c r="B17" i="8"/>
  <c r="G15" i="8"/>
  <c r="F15" i="8"/>
  <c r="B15" i="8"/>
  <c r="G13" i="8"/>
  <c r="F13" i="8"/>
  <c r="B13" i="8"/>
  <c r="G11" i="8"/>
  <c r="F11" i="8"/>
  <c r="B11" i="8"/>
  <c r="G9" i="8"/>
  <c r="F9" i="8"/>
  <c r="B9" i="8"/>
  <c r="G7" i="8"/>
  <c r="F7" i="8"/>
  <c r="B7" i="8"/>
  <c r="G5" i="8"/>
  <c r="F5" i="8"/>
  <c r="B5" i="8"/>
  <c r="K3" i="8"/>
  <c r="L3" i="8" s="1"/>
  <c r="M3" i="8" s="1"/>
  <c r="G3" i="8"/>
  <c r="F3" i="8"/>
  <c r="B3" i="8"/>
  <c r="K3" i="5"/>
  <c r="L3" i="5" s="1"/>
  <c r="B49" i="7"/>
  <c r="I49" i="7" s="1"/>
  <c r="B31" i="7"/>
  <c r="I31" i="7" s="1"/>
  <c r="B33" i="7"/>
  <c r="I33" i="7" s="1"/>
  <c r="B35" i="7"/>
  <c r="I35" i="7" s="1"/>
  <c r="B37" i="7"/>
  <c r="I37" i="7" s="1"/>
  <c r="B39" i="7"/>
  <c r="I39" i="7" s="1"/>
  <c r="B41" i="7"/>
  <c r="I41" i="7" s="1"/>
  <c r="B43" i="7"/>
  <c r="I43" i="7" s="1"/>
  <c r="B45" i="7"/>
  <c r="I45" i="7" s="1"/>
  <c r="B47" i="7"/>
  <c r="I47" i="7" s="1"/>
  <c r="B5" i="7"/>
  <c r="I5" i="7" s="1"/>
  <c r="B7" i="7"/>
  <c r="I7" i="7" s="1"/>
  <c r="B9" i="7"/>
  <c r="I9" i="7" s="1"/>
  <c r="B11" i="7"/>
  <c r="B13" i="7"/>
  <c r="I13" i="7" s="1"/>
  <c r="B15" i="7"/>
  <c r="I15" i="7" s="1"/>
  <c r="B17" i="7"/>
  <c r="I17" i="7" s="1"/>
  <c r="B19" i="7"/>
  <c r="B21" i="7"/>
  <c r="I21" i="7" s="1"/>
  <c r="B23" i="7"/>
  <c r="I23" i="7" s="1"/>
  <c r="B25" i="7"/>
  <c r="I25" i="7" s="1"/>
  <c r="B27" i="7"/>
  <c r="B29" i="7"/>
  <c r="I29" i="7" s="1"/>
  <c r="B3" i="7"/>
  <c r="I3" i="7" s="1"/>
  <c r="B54" i="6"/>
  <c r="B44" i="6"/>
  <c r="B46" i="6"/>
  <c r="B48" i="6"/>
  <c r="B50" i="6"/>
  <c r="B52" i="6"/>
  <c r="B56" i="6"/>
  <c r="B58" i="6"/>
  <c r="B59" i="6"/>
  <c r="B61" i="6"/>
  <c r="B14" i="6"/>
  <c r="B16" i="6"/>
  <c r="B18" i="6"/>
  <c r="B20" i="6"/>
  <c r="B22" i="6"/>
  <c r="B24" i="6"/>
  <c r="B26" i="6"/>
  <c r="B28" i="6"/>
  <c r="B30" i="6"/>
  <c r="B32" i="6"/>
  <c r="B34" i="6"/>
  <c r="B36" i="6"/>
  <c r="B38" i="6"/>
  <c r="B40" i="6"/>
  <c r="B42" i="6"/>
  <c r="B4" i="6"/>
  <c r="B6" i="6"/>
  <c r="B8" i="6"/>
  <c r="B10" i="6"/>
  <c r="B12" i="6"/>
  <c r="F226" i="2"/>
  <c r="G226" i="2"/>
  <c r="H226" i="2"/>
  <c r="I226" i="2"/>
  <c r="F223" i="2"/>
  <c r="G223" i="2"/>
  <c r="H223" i="2"/>
  <c r="I223" i="2"/>
  <c r="F220" i="2"/>
  <c r="G220" i="2"/>
  <c r="H220" i="2"/>
  <c r="I220" i="2"/>
  <c r="F216" i="2"/>
  <c r="G216" i="2"/>
  <c r="H216" i="2"/>
  <c r="I216" i="2"/>
  <c r="F212" i="2"/>
  <c r="G212" i="2"/>
  <c r="H212" i="2"/>
  <c r="I212" i="2"/>
  <c r="F208" i="2"/>
  <c r="G208" i="2"/>
  <c r="H208" i="2"/>
  <c r="I208" i="2"/>
  <c r="F204" i="2"/>
  <c r="G204" i="2"/>
  <c r="H204" i="2"/>
  <c r="I204" i="2"/>
  <c r="F200" i="2"/>
  <c r="G200" i="2"/>
  <c r="H200" i="2"/>
  <c r="I200" i="2"/>
  <c r="F196" i="2"/>
  <c r="G196" i="2"/>
  <c r="H196" i="2"/>
  <c r="I196" i="2"/>
  <c r="F192" i="2"/>
  <c r="G192" i="2"/>
  <c r="H192" i="2"/>
  <c r="I192" i="2"/>
  <c r="F188" i="2"/>
  <c r="G188" i="2"/>
  <c r="H188" i="2"/>
  <c r="I188" i="2"/>
  <c r="F184" i="2"/>
  <c r="G184" i="2"/>
  <c r="H184" i="2"/>
  <c r="I184" i="2"/>
  <c r="F180" i="2"/>
  <c r="G180" i="2"/>
  <c r="H180" i="2"/>
  <c r="I180" i="2"/>
  <c r="F176" i="2"/>
  <c r="G176" i="2"/>
  <c r="H176" i="2"/>
  <c r="I176" i="2"/>
  <c r="F172" i="2"/>
  <c r="G172" i="2"/>
  <c r="H172" i="2"/>
  <c r="I172" i="2"/>
  <c r="F168" i="2"/>
  <c r="G168" i="2"/>
  <c r="H168" i="2"/>
  <c r="I168" i="2"/>
  <c r="B2" i="6"/>
  <c r="K3" i="3"/>
  <c r="K9" i="3"/>
  <c r="O9" i="3" s="1"/>
  <c r="K15" i="3"/>
  <c r="O15" i="3" s="1"/>
  <c r="K39" i="3"/>
  <c r="D39" i="3" s="1"/>
  <c r="D40" i="3" s="1"/>
  <c r="K33" i="3"/>
  <c r="F33" i="3" s="1"/>
  <c r="F34" i="3" s="1"/>
  <c r="M35" i="3" s="1"/>
  <c r="K22" i="3"/>
  <c r="O22" i="3" s="1"/>
  <c r="K27" i="3"/>
  <c r="L51" i="1"/>
  <c r="K144" i="5"/>
  <c r="L144" i="5" s="1"/>
  <c r="K145" i="5"/>
  <c r="L145" i="5" s="1"/>
  <c r="K146" i="5"/>
  <c r="L146" i="5" s="1"/>
  <c r="K147" i="5"/>
  <c r="L147" i="5" s="1"/>
  <c r="K148" i="5"/>
  <c r="L148" i="5" s="1"/>
  <c r="K149" i="5"/>
  <c r="L149" i="5" s="1"/>
  <c r="K150" i="5"/>
  <c r="L150" i="5" s="1"/>
  <c r="K151" i="5"/>
  <c r="L151" i="5" s="1"/>
  <c r="K152" i="5"/>
  <c r="L152" i="5" s="1"/>
  <c r="K153" i="5"/>
  <c r="L153" i="5" s="1"/>
  <c r="K154" i="5"/>
  <c r="L154" i="5" s="1"/>
  <c r="K155" i="5"/>
  <c r="L155" i="5" s="1"/>
  <c r="K156" i="5"/>
  <c r="L156" i="5" s="1"/>
  <c r="K157" i="5"/>
  <c r="L157" i="5" s="1"/>
  <c r="K158" i="5"/>
  <c r="L158" i="5" s="1"/>
  <c r="K143" i="5"/>
  <c r="L143" i="5" s="1"/>
  <c r="C144" i="5"/>
  <c r="D144" i="5" s="1"/>
  <c r="E144" i="5" s="1"/>
  <c r="C145" i="5"/>
  <c r="D145" i="5" s="1"/>
  <c r="E145" i="5" s="1"/>
  <c r="C146" i="5"/>
  <c r="D146" i="5" s="1"/>
  <c r="C147" i="5"/>
  <c r="D147" i="5" s="1"/>
  <c r="C148" i="5"/>
  <c r="D148" i="5" s="1"/>
  <c r="C149" i="5"/>
  <c r="D149" i="5" s="1"/>
  <c r="E149" i="5" s="1"/>
  <c r="C150" i="5"/>
  <c r="D150" i="5" s="1"/>
  <c r="E150" i="5" s="1"/>
  <c r="C151" i="5"/>
  <c r="D151" i="5" s="1"/>
  <c r="E151" i="5" s="1"/>
  <c r="C152" i="5"/>
  <c r="D152" i="5" s="1"/>
  <c r="E152" i="5" s="1"/>
  <c r="C153" i="5"/>
  <c r="D153" i="5" s="1"/>
  <c r="E153" i="5" s="1"/>
  <c r="C154" i="5"/>
  <c r="D154" i="5" s="1"/>
  <c r="C155" i="5"/>
  <c r="D155" i="5" s="1"/>
  <c r="E155" i="5" s="1"/>
  <c r="C156" i="5"/>
  <c r="D156" i="5" s="1"/>
  <c r="E156" i="5" s="1"/>
  <c r="C157" i="5"/>
  <c r="D157" i="5" s="1"/>
  <c r="C158" i="5"/>
  <c r="D158" i="5" s="1"/>
  <c r="E158" i="5" s="1"/>
  <c r="C143" i="5"/>
  <c r="H144" i="5"/>
  <c r="I144" i="5" s="1"/>
  <c r="J144" i="5" s="1"/>
  <c r="H145" i="5"/>
  <c r="I145" i="5" s="1"/>
  <c r="J145" i="5" s="1"/>
  <c r="H146" i="5"/>
  <c r="I146" i="5" s="1"/>
  <c r="J146" i="5" s="1"/>
  <c r="H147" i="5"/>
  <c r="H148" i="5"/>
  <c r="H149" i="5"/>
  <c r="I149" i="5" s="1"/>
  <c r="J149" i="5" s="1"/>
  <c r="H150" i="5"/>
  <c r="H151" i="5"/>
  <c r="H152" i="5"/>
  <c r="H153" i="5"/>
  <c r="H154" i="5"/>
  <c r="H155" i="5"/>
  <c r="H156" i="5"/>
  <c r="H157" i="5"/>
  <c r="H158" i="5"/>
  <c r="H143" i="5"/>
  <c r="I143" i="5" s="1"/>
  <c r="J143" i="5" s="1"/>
  <c r="T144" i="5"/>
  <c r="L45" i="1"/>
  <c r="L49" i="1"/>
  <c r="J49" i="1"/>
  <c r="J51" i="1" s="1"/>
  <c r="L47" i="1"/>
  <c r="O173" i="5"/>
  <c r="P173" i="5" s="1"/>
  <c r="Q173" i="5" s="1"/>
  <c r="L173" i="5"/>
  <c r="M173" i="5" s="1"/>
  <c r="N173" i="5" s="1"/>
  <c r="I173" i="5"/>
  <c r="J173" i="5" s="1"/>
  <c r="K173" i="5" s="1"/>
  <c r="G173" i="5"/>
  <c r="H173" i="5" s="1"/>
  <c r="F173" i="5"/>
  <c r="C173" i="5"/>
  <c r="D173" i="5" s="1"/>
  <c r="E173" i="5" s="1"/>
  <c r="B173" i="5"/>
  <c r="O172" i="5"/>
  <c r="P172" i="5" s="1"/>
  <c r="Q172" i="5" s="1"/>
  <c r="L172" i="5"/>
  <c r="M172" i="5" s="1"/>
  <c r="N172" i="5" s="1"/>
  <c r="I172" i="5"/>
  <c r="J172" i="5" s="1"/>
  <c r="K172" i="5" s="1"/>
  <c r="G172" i="5"/>
  <c r="H172" i="5" s="1"/>
  <c r="F172" i="5"/>
  <c r="C172" i="5"/>
  <c r="D172" i="5" s="1"/>
  <c r="B172" i="5"/>
  <c r="O171" i="5"/>
  <c r="P171" i="5" s="1"/>
  <c r="Q171" i="5" s="1"/>
  <c r="L171" i="5"/>
  <c r="M171" i="5" s="1"/>
  <c r="N171" i="5" s="1"/>
  <c r="I171" i="5"/>
  <c r="J171" i="5" s="1"/>
  <c r="K171" i="5" s="1"/>
  <c r="G171" i="5"/>
  <c r="H171" i="5" s="1"/>
  <c r="F171" i="5"/>
  <c r="C171" i="5"/>
  <c r="D171" i="5" s="1"/>
  <c r="B171" i="5"/>
  <c r="O170" i="5"/>
  <c r="P170" i="5" s="1"/>
  <c r="Q170" i="5" s="1"/>
  <c r="L170" i="5"/>
  <c r="M170" i="5" s="1"/>
  <c r="N170" i="5" s="1"/>
  <c r="I170" i="5"/>
  <c r="J170" i="5" s="1"/>
  <c r="G170" i="5"/>
  <c r="H170" i="5" s="1"/>
  <c r="F170" i="5"/>
  <c r="C170" i="5"/>
  <c r="D170" i="5" s="1"/>
  <c r="E170" i="5" s="1"/>
  <c r="B170" i="5"/>
  <c r="O169" i="5"/>
  <c r="P169" i="5" s="1"/>
  <c r="Q169" i="5" s="1"/>
  <c r="L169" i="5"/>
  <c r="M169" i="5" s="1"/>
  <c r="N169" i="5" s="1"/>
  <c r="I169" i="5"/>
  <c r="J169" i="5" s="1"/>
  <c r="K169" i="5" s="1"/>
  <c r="G169" i="5"/>
  <c r="H169" i="5" s="1"/>
  <c r="F169" i="5"/>
  <c r="C169" i="5"/>
  <c r="D169" i="5" s="1"/>
  <c r="E169" i="5" s="1"/>
  <c r="B169" i="5"/>
  <c r="O168" i="5"/>
  <c r="P168" i="5" s="1"/>
  <c r="Q168" i="5" s="1"/>
  <c r="L168" i="5"/>
  <c r="M168" i="5" s="1"/>
  <c r="N168" i="5" s="1"/>
  <c r="I168" i="5"/>
  <c r="J168" i="5" s="1"/>
  <c r="G168" i="5"/>
  <c r="H168" i="5" s="1"/>
  <c r="F168" i="5"/>
  <c r="C168" i="5"/>
  <c r="D168" i="5" s="1"/>
  <c r="B168" i="5"/>
  <c r="O167" i="5"/>
  <c r="P167" i="5" s="1"/>
  <c r="Q167" i="5" s="1"/>
  <c r="L167" i="5"/>
  <c r="M167" i="5" s="1"/>
  <c r="N167" i="5" s="1"/>
  <c r="I167" i="5"/>
  <c r="J167" i="5" s="1"/>
  <c r="K167" i="5" s="1"/>
  <c r="G167" i="5"/>
  <c r="H167" i="5" s="1"/>
  <c r="F167" i="5"/>
  <c r="C167" i="5"/>
  <c r="D167" i="5" s="1"/>
  <c r="E167" i="5" s="1"/>
  <c r="B167" i="5"/>
  <c r="O166" i="5"/>
  <c r="P166" i="5" s="1"/>
  <c r="Q166" i="5" s="1"/>
  <c r="L166" i="5"/>
  <c r="M166" i="5" s="1"/>
  <c r="I166" i="5"/>
  <c r="J166" i="5" s="1"/>
  <c r="K166" i="5" s="1"/>
  <c r="G166" i="5"/>
  <c r="H166" i="5" s="1"/>
  <c r="F166" i="5"/>
  <c r="C166" i="5"/>
  <c r="D166" i="5" s="1"/>
  <c r="E166" i="5" s="1"/>
  <c r="B166" i="5"/>
  <c r="O165" i="5"/>
  <c r="P165" i="5" s="1"/>
  <c r="Q165" i="5" s="1"/>
  <c r="L165" i="5"/>
  <c r="M165" i="5" s="1"/>
  <c r="N165" i="5" s="1"/>
  <c r="I165" i="5"/>
  <c r="J165" i="5" s="1"/>
  <c r="G165" i="5"/>
  <c r="H165" i="5" s="1"/>
  <c r="F165" i="5"/>
  <c r="C165" i="5"/>
  <c r="D165" i="5" s="1"/>
  <c r="E165" i="5" s="1"/>
  <c r="B165" i="5"/>
  <c r="K57" i="1"/>
  <c r="L53" i="1"/>
  <c r="L43" i="1"/>
  <c r="L41" i="1"/>
  <c r="J41" i="1"/>
  <c r="J43" i="1"/>
  <c r="L39" i="1"/>
  <c r="L37" i="1"/>
  <c r="L35" i="1"/>
  <c r="L33" i="1"/>
  <c r="J33" i="1"/>
  <c r="J35" i="1"/>
  <c r="L31" i="1"/>
  <c r="L29" i="1"/>
  <c r="G158" i="5"/>
  <c r="F158" i="5"/>
  <c r="B158" i="5"/>
  <c r="G157" i="5"/>
  <c r="F157" i="5"/>
  <c r="B157" i="5"/>
  <c r="G156" i="5"/>
  <c r="F156" i="5"/>
  <c r="B156" i="5"/>
  <c r="G155" i="5"/>
  <c r="F155" i="5"/>
  <c r="B155" i="5"/>
  <c r="G154" i="5"/>
  <c r="F154" i="5"/>
  <c r="B154" i="5"/>
  <c r="G153" i="5"/>
  <c r="F153" i="5"/>
  <c r="B153" i="5"/>
  <c r="G152" i="5"/>
  <c r="F152" i="5"/>
  <c r="B152" i="5"/>
  <c r="G151" i="5"/>
  <c r="F151" i="5"/>
  <c r="B151" i="5"/>
  <c r="G150" i="5"/>
  <c r="F150" i="5"/>
  <c r="B150" i="5"/>
  <c r="G149" i="5"/>
  <c r="F149" i="5"/>
  <c r="B149" i="5"/>
  <c r="G148" i="5"/>
  <c r="F148" i="5"/>
  <c r="B148" i="5"/>
  <c r="G147" i="5"/>
  <c r="F147" i="5"/>
  <c r="B147" i="5"/>
  <c r="G146" i="5"/>
  <c r="F146" i="5"/>
  <c r="B146" i="5"/>
  <c r="G145" i="5"/>
  <c r="F145" i="5"/>
  <c r="B145" i="5"/>
  <c r="G144" i="5"/>
  <c r="F144" i="5"/>
  <c r="B144" i="5"/>
  <c r="G143" i="5"/>
  <c r="F143" i="5"/>
  <c r="B143" i="5"/>
  <c r="H5" i="5"/>
  <c r="I5" i="5" s="1"/>
  <c r="J5" i="5" s="1"/>
  <c r="H7" i="5"/>
  <c r="I7" i="5" s="1"/>
  <c r="J7" i="5" s="1"/>
  <c r="H9" i="5"/>
  <c r="I9" i="5" s="1"/>
  <c r="J9" i="5" s="1"/>
  <c r="H11" i="5"/>
  <c r="I11" i="5" s="1"/>
  <c r="J11" i="5" s="1"/>
  <c r="H13" i="5"/>
  <c r="I13" i="5" s="1"/>
  <c r="J13" i="5" s="1"/>
  <c r="H15" i="5"/>
  <c r="I15" i="5" s="1"/>
  <c r="J15" i="5" s="1"/>
  <c r="H17" i="5"/>
  <c r="I17" i="5" s="1"/>
  <c r="J17" i="5" s="1"/>
  <c r="H52" i="5"/>
  <c r="I52" i="5" s="1"/>
  <c r="J52" i="5" s="1"/>
  <c r="H54" i="5"/>
  <c r="I54" i="5" s="1"/>
  <c r="J54" i="5" s="1"/>
  <c r="H56" i="5"/>
  <c r="I56" i="5" s="1"/>
  <c r="J56" i="5" s="1"/>
  <c r="H58" i="5"/>
  <c r="I58" i="5" s="1"/>
  <c r="J58" i="5" s="1"/>
  <c r="H60" i="5"/>
  <c r="I60" i="5" s="1"/>
  <c r="J60" i="5" s="1"/>
  <c r="H62" i="5"/>
  <c r="I62" i="5" s="1"/>
  <c r="J62" i="5" s="1"/>
  <c r="H64" i="5"/>
  <c r="I64" i="5" s="1"/>
  <c r="J64" i="5" s="1"/>
  <c r="H66" i="5"/>
  <c r="I66" i="5" s="1"/>
  <c r="J66" i="5" s="1"/>
  <c r="H68" i="5"/>
  <c r="I68" i="5" s="1"/>
  <c r="H70" i="5"/>
  <c r="I70" i="5" s="1"/>
  <c r="J70" i="5" s="1"/>
  <c r="H72" i="5"/>
  <c r="I72" i="5" s="1"/>
  <c r="J72" i="5" s="1"/>
  <c r="H74" i="5"/>
  <c r="I74" i="5" s="1"/>
  <c r="J74" i="5" s="1"/>
  <c r="H76" i="5"/>
  <c r="I76" i="5" s="1"/>
  <c r="J76" i="5" s="1"/>
  <c r="H78" i="5"/>
  <c r="I78" i="5" s="1"/>
  <c r="J78" i="5" s="1"/>
  <c r="H80" i="5"/>
  <c r="I80" i="5" s="1"/>
  <c r="H82" i="5"/>
  <c r="I82" i="5" s="1"/>
  <c r="J82" i="5" s="1"/>
  <c r="H123" i="5"/>
  <c r="I123" i="5" s="1"/>
  <c r="J123" i="5" s="1"/>
  <c r="H125" i="5"/>
  <c r="I125" i="5" s="1"/>
  <c r="J125" i="5" s="1"/>
  <c r="H127" i="5"/>
  <c r="I127" i="5" s="1"/>
  <c r="J127" i="5" s="1"/>
  <c r="H129" i="5"/>
  <c r="I129" i="5" s="1"/>
  <c r="J129" i="5" s="1"/>
  <c r="H131" i="5"/>
  <c r="I131" i="5" s="1"/>
  <c r="J131" i="5" s="1"/>
  <c r="H133" i="5"/>
  <c r="I133" i="5" s="1"/>
  <c r="J133" i="5" s="1"/>
  <c r="H135" i="5"/>
  <c r="I135" i="5" s="1"/>
  <c r="J135" i="5" s="1"/>
  <c r="H137" i="5"/>
  <c r="I137" i="5" s="1"/>
  <c r="J137" i="5" s="1"/>
  <c r="H3" i="5"/>
  <c r="I3" i="5" s="1"/>
  <c r="J3" i="5" s="1"/>
  <c r="K137" i="5"/>
  <c r="L137" i="5" s="1"/>
  <c r="M137" i="5" s="1"/>
  <c r="G137" i="5"/>
  <c r="F137" i="5"/>
  <c r="C137" i="5"/>
  <c r="D137" i="5" s="1"/>
  <c r="B137" i="5"/>
  <c r="K135" i="5"/>
  <c r="L135" i="5" s="1"/>
  <c r="M135" i="5" s="1"/>
  <c r="G135" i="5"/>
  <c r="F135" i="5"/>
  <c r="C135" i="5"/>
  <c r="D135" i="5" s="1"/>
  <c r="E135" i="5" s="1"/>
  <c r="B135" i="5"/>
  <c r="K133" i="5"/>
  <c r="L133" i="5" s="1"/>
  <c r="G133" i="5"/>
  <c r="F133" i="5"/>
  <c r="C133" i="5"/>
  <c r="D133" i="5" s="1"/>
  <c r="B133" i="5"/>
  <c r="K131" i="5"/>
  <c r="L131" i="5" s="1"/>
  <c r="G131" i="5"/>
  <c r="F131" i="5"/>
  <c r="C131" i="5"/>
  <c r="D131" i="5" s="1"/>
  <c r="E131" i="5" s="1"/>
  <c r="B131" i="5"/>
  <c r="K129" i="5"/>
  <c r="L129" i="5" s="1"/>
  <c r="G129" i="5"/>
  <c r="F129" i="5"/>
  <c r="C129" i="5"/>
  <c r="D129" i="5" s="1"/>
  <c r="B129" i="5"/>
  <c r="K127" i="5"/>
  <c r="L127" i="5" s="1"/>
  <c r="G127" i="5"/>
  <c r="F127" i="5"/>
  <c r="C127" i="5"/>
  <c r="D127" i="5" s="1"/>
  <c r="E127" i="5" s="1"/>
  <c r="B127" i="5"/>
  <c r="K125" i="5"/>
  <c r="L125" i="5" s="1"/>
  <c r="M125" i="5" s="1"/>
  <c r="G125" i="5"/>
  <c r="F125" i="5"/>
  <c r="C125" i="5"/>
  <c r="D125" i="5" s="1"/>
  <c r="B125" i="5"/>
  <c r="K123" i="5"/>
  <c r="L123" i="5" s="1"/>
  <c r="M123" i="5" s="1"/>
  <c r="G123" i="5"/>
  <c r="F123" i="5"/>
  <c r="C123" i="5"/>
  <c r="D123" i="5" s="1"/>
  <c r="E123" i="5" s="1"/>
  <c r="B123" i="5"/>
  <c r="K82" i="5"/>
  <c r="L82" i="5" s="1"/>
  <c r="G82" i="5"/>
  <c r="F82" i="5"/>
  <c r="C82" i="5"/>
  <c r="D82" i="5" s="1"/>
  <c r="E82" i="5" s="1"/>
  <c r="B82" i="5"/>
  <c r="K80" i="5"/>
  <c r="L80" i="5" s="1"/>
  <c r="M80" i="5" s="1"/>
  <c r="G80" i="5"/>
  <c r="F80" i="5"/>
  <c r="C80" i="5"/>
  <c r="D80" i="5" s="1"/>
  <c r="B80" i="5"/>
  <c r="K78" i="5"/>
  <c r="L78" i="5" s="1"/>
  <c r="G78" i="5"/>
  <c r="F78" i="5"/>
  <c r="C78" i="5"/>
  <c r="D78" i="5" s="1"/>
  <c r="E78" i="5" s="1"/>
  <c r="B78" i="5"/>
  <c r="K76" i="5"/>
  <c r="L76" i="5" s="1"/>
  <c r="M76" i="5" s="1"/>
  <c r="G76" i="5"/>
  <c r="F76" i="5"/>
  <c r="C76" i="5"/>
  <c r="D76" i="5" s="1"/>
  <c r="B76" i="5"/>
  <c r="K74" i="5"/>
  <c r="L74" i="5" s="1"/>
  <c r="M74" i="5" s="1"/>
  <c r="G74" i="5"/>
  <c r="F74" i="5"/>
  <c r="C74" i="5"/>
  <c r="D74" i="5" s="1"/>
  <c r="B74" i="5"/>
  <c r="K72" i="5"/>
  <c r="L72" i="5" s="1"/>
  <c r="M72" i="5" s="1"/>
  <c r="G72" i="5"/>
  <c r="F72" i="5"/>
  <c r="C72" i="5"/>
  <c r="D72" i="5" s="1"/>
  <c r="B72" i="5"/>
  <c r="K70" i="5"/>
  <c r="L70" i="5" s="1"/>
  <c r="M70" i="5" s="1"/>
  <c r="G70" i="5"/>
  <c r="F70" i="5"/>
  <c r="C70" i="5"/>
  <c r="D70" i="5" s="1"/>
  <c r="E70" i="5" s="1"/>
  <c r="B70" i="5"/>
  <c r="K68" i="5"/>
  <c r="L68" i="5" s="1"/>
  <c r="M68" i="5" s="1"/>
  <c r="G68" i="5"/>
  <c r="F68" i="5"/>
  <c r="C68" i="5"/>
  <c r="D68" i="5" s="1"/>
  <c r="B68" i="5"/>
  <c r="G5" i="5"/>
  <c r="G7" i="5"/>
  <c r="G9" i="5"/>
  <c r="G11" i="5"/>
  <c r="G13" i="5"/>
  <c r="G15" i="5"/>
  <c r="G17" i="5"/>
  <c r="G52" i="5"/>
  <c r="G54" i="5"/>
  <c r="G56" i="5"/>
  <c r="G58" i="5"/>
  <c r="G60" i="5"/>
  <c r="G62" i="5"/>
  <c r="G64" i="5"/>
  <c r="G66" i="5"/>
  <c r="G3" i="5"/>
  <c r="K66" i="5"/>
  <c r="L66" i="5" s="1"/>
  <c r="F66" i="5"/>
  <c r="C66" i="5"/>
  <c r="D66" i="5" s="1"/>
  <c r="B66" i="5"/>
  <c r="K64" i="5"/>
  <c r="L64" i="5" s="1"/>
  <c r="F64" i="5"/>
  <c r="C64" i="5"/>
  <c r="D64" i="5" s="1"/>
  <c r="B64" i="5"/>
  <c r="K62" i="5"/>
  <c r="L62" i="5" s="1"/>
  <c r="F62" i="5"/>
  <c r="C62" i="5"/>
  <c r="D62" i="5" s="1"/>
  <c r="E62" i="5" s="1"/>
  <c r="B62" i="5"/>
  <c r="K60" i="5"/>
  <c r="L60" i="5" s="1"/>
  <c r="F60" i="5"/>
  <c r="C60" i="5"/>
  <c r="D60" i="5" s="1"/>
  <c r="B60" i="5"/>
  <c r="K58" i="5"/>
  <c r="L58" i="5" s="1"/>
  <c r="M58" i="5" s="1"/>
  <c r="F58" i="5"/>
  <c r="C58" i="5"/>
  <c r="D58" i="5" s="1"/>
  <c r="B58" i="5"/>
  <c r="K56" i="5"/>
  <c r="L56" i="5" s="1"/>
  <c r="M56" i="5" s="1"/>
  <c r="F56" i="5"/>
  <c r="C56" i="5"/>
  <c r="D56" i="5" s="1"/>
  <c r="B56" i="5"/>
  <c r="K54" i="5"/>
  <c r="L54" i="5" s="1"/>
  <c r="M54" i="5" s="1"/>
  <c r="F54" i="5"/>
  <c r="C54" i="5"/>
  <c r="D54" i="5" s="1"/>
  <c r="E54" i="5" s="1"/>
  <c r="B54" i="5"/>
  <c r="K52" i="5"/>
  <c r="L52" i="5" s="1"/>
  <c r="F52" i="5"/>
  <c r="C52" i="5"/>
  <c r="D52" i="5" s="1"/>
  <c r="E52" i="5" s="1"/>
  <c r="B52" i="5"/>
  <c r="F5" i="5"/>
  <c r="F7" i="5"/>
  <c r="F9" i="5"/>
  <c r="F11" i="5"/>
  <c r="F13" i="5"/>
  <c r="F15" i="5"/>
  <c r="F17" i="5"/>
  <c r="F3" i="5"/>
  <c r="B17" i="5"/>
  <c r="B15" i="5"/>
  <c r="B13" i="5"/>
  <c r="B11" i="5"/>
  <c r="B9" i="5"/>
  <c r="B7" i="5"/>
  <c r="B5" i="5"/>
  <c r="B3" i="5"/>
  <c r="C5" i="5"/>
  <c r="D5" i="5" s="1"/>
  <c r="E5" i="5" s="1"/>
  <c r="K5" i="5"/>
  <c r="L5" i="5" s="1"/>
  <c r="M5" i="5" s="1"/>
  <c r="C7" i="5"/>
  <c r="D7" i="5" s="1"/>
  <c r="E7" i="5" s="1"/>
  <c r="K7" i="5"/>
  <c r="L7" i="5" s="1"/>
  <c r="M7" i="5" s="1"/>
  <c r="C9" i="5"/>
  <c r="D9" i="5" s="1"/>
  <c r="E9" i="5" s="1"/>
  <c r="K9" i="5"/>
  <c r="L9" i="5" s="1"/>
  <c r="C11" i="5"/>
  <c r="D11" i="5" s="1"/>
  <c r="E11" i="5" s="1"/>
  <c r="K11" i="5"/>
  <c r="L11" i="5" s="1"/>
  <c r="C13" i="5"/>
  <c r="D13" i="5" s="1"/>
  <c r="K13" i="5"/>
  <c r="L13" i="5" s="1"/>
  <c r="M13" i="5" s="1"/>
  <c r="C15" i="5"/>
  <c r="D15" i="5" s="1"/>
  <c r="E15" i="5" s="1"/>
  <c r="K15" i="5"/>
  <c r="L15" i="5" s="1"/>
  <c r="C17" i="5"/>
  <c r="D17" i="5" s="1"/>
  <c r="K17" i="5"/>
  <c r="L17" i="5" s="1"/>
  <c r="C3" i="5"/>
  <c r="D3" i="5" s="1"/>
  <c r="E3" i="5" s="1"/>
  <c r="L27" i="1"/>
  <c r="L25" i="1"/>
  <c r="L23" i="1"/>
  <c r="L21" i="1"/>
  <c r="L19" i="1"/>
  <c r="L17" i="1"/>
  <c r="L15" i="1"/>
  <c r="L13" i="1"/>
  <c r="L11" i="1"/>
  <c r="L9" i="1"/>
  <c r="L7" i="1"/>
  <c r="L5" i="1"/>
  <c r="F38" i="3"/>
  <c r="D43" i="3"/>
  <c r="C41" i="3" s="1"/>
  <c r="K56" i="1"/>
  <c r="J56" i="1"/>
  <c r="J57" i="1"/>
  <c r="A55" i="1"/>
  <c r="K40" i="3"/>
  <c r="O40" i="3" s="1"/>
  <c r="A4" i="4"/>
  <c r="A2" i="4"/>
  <c r="O41" i="3"/>
  <c r="I41" i="3"/>
  <c r="G41" i="3"/>
  <c r="B39" i="3"/>
  <c r="O38" i="3"/>
  <c r="O35" i="3"/>
  <c r="E35" i="3"/>
  <c r="C35" i="3"/>
  <c r="B35" i="3"/>
  <c r="O34" i="3"/>
  <c r="H34" i="3"/>
  <c r="G34" i="3"/>
  <c r="O32" i="3"/>
  <c r="F32" i="3"/>
  <c r="D32" i="3" s="1"/>
  <c r="N31" i="3"/>
  <c r="O29" i="3"/>
  <c r="M29" i="3"/>
  <c r="H29" i="3" s="1"/>
  <c r="D27" i="3"/>
  <c r="B28" i="3" s="1"/>
  <c r="O26" i="3"/>
  <c r="N26" i="3"/>
  <c r="N25" i="3"/>
  <c r="K23" i="3"/>
  <c r="O23" i="3" s="1"/>
  <c r="K21" i="3"/>
  <c r="O21" i="3" s="1"/>
  <c r="D21" i="3"/>
  <c r="B22" i="3"/>
  <c r="O20" i="3"/>
  <c r="F20" i="3"/>
  <c r="N20" i="3" s="1"/>
  <c r="K16" i="3"/>
  <c r="D16" i="3" s="1"/>
  <c r="D17" i="3" s="1"/>
  <c r="D15" i="3"/>
  <c r="B16" i="3" s="1"/>
  <c r="O14" i="3"/>
  <c r="F14" i="3"/>
  <c r="N14" i="3" s="1"/>
  <c r="K11" i="3"/>
  <c r="O11" i="3" s="1"/>
  <c r="K10" i="3"/>
  <c r="D10" i="3" s="1"/>
  <c r="D9" i="3"/>
  <c r="B10" i="3"/>
  <c r="O8" i="3"/>
  <c r="F8" i="3"/>
  <c r="O6" i="3"/>
  <c r="N6" i="3"/>
  <c r="K5" i="3"/>
  <c r="O5" i="3" s="1"/>
  <c r="K4" i="3"/>
  <c r="O4" i="3" s="1"/>
  <c r="B4" i="3"/>
  <c r="D3" i="3"/>
  <c r="O2" i="3"/>
  <c r="F2" i="3"/>
  <c r="N1" i="3" s="1"/>
  <c r="A2" i="2"/>
  <c r="A4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I24" i="2"/>
  <c r="A25" i="2"/>
  <c r="A168" i="2" s="1"/>
  <c r="A170" i="2" s="1"/>
  <c r="A172" i="2" s="1"/>
  <c r="I25" i="2"/>
  <c r="I26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4" i="2"/>
  <c r="G34" i="2"/>
  <c r="H34" i="2"/>
  <c r="F35" i="2"/>
  <c r="G35" i="2"/>
  <c r="H35" i="2"/>
  <c r="F36" i="2"/>
  <c r="G36" i="2"/>
  <c r="H36" i="2"/>
  <c r="F37" i="2"/>
  <c r="G37" i="2"/>
  <c r="H37" i="2"/>
  <c r="F38" i="2"/>
  <c r="G38" i="2"/>
  <c r="H38" i="2"/>
  <c r="F39" i="2"/>
  <c r="G39" i="2"/>
  <c r="H39" i="2"/>
  <c r="F40" i="2"/>
  <c r="G40" i="2"/>
  <c r="H40" i="2"/>
  <c r="F41" i="2"/>
  <c r="G41" i="2"/>
  <c r="H41" i="2"/>
  <c r="F42" i="2"/>
  <c r="G42" i="2"/>
  <c r="H42" i="2"/>
  <c r="F43" i="2"/>
  <c r="G43" i="2"/>
  <c r="H43" i="2"/>
  <c r="F44" i="2"/>
  <c r="G44" i="2"/>
  <c r="H44" i="2"/>
  <c r="F45" i="2"/>
  <c r="G45" i="2"/>
  <c r="H45" i="2"/>
  <c r="F46" i="2"/>
  <c r="G46" i="2"/>
  <c r="H46" i="2"/>
  <c r="F47" i="2"/>
  <c r="G47" i="2"/>
  <c r="H47" i="2"/>
  <c r="F48" i="2"/>
  <c r="G48" i="2"/>
  <c r="H48" i="2"/>
  <c r="F49" i="2"/>
  <c r="G49" i="2"/>
  <c r="H49" i="2"/>
  <c r="F50" i="2"/>
  <c r="G50" i="2"/>
  <c r="H50" i="2"/>
  <c r="F51" i="2"/>
  <c r="G51" i="2"/>
  <c r="H51" i="2"/>
  <c r="F52" i="2"/>
  <c r="G52" i="2"/>
  <c r="H52" i="2"/>
  <c r="F53" i="2"/>
  <c r="G53" i="2"/>
  <c r="H53" i="2"/>
  <c r="F54" i="2"/>
  <c r="G54" i="2"/>
  <c r="H54" i="2"/>
  <c r="F55" i="2"/>
  <c r="G55" i="2"/>
  <c r="H55" i="2"/>
  <c r="F56" i="2"/>
  <c r="G56" i="2"/>
  <c r="H56" i="2"/>
  <c r="F57" i="2"/>
  <c r="G57" i="2"/>
  <c r="H57" i="2"/>
  <c r="F58" i="2"/>
  <c r="G58" i="2"/>
  <c r="H58" i="2"/>
  <c r="A62" i="2"/>
  <c r="A64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I84" i="2"/>
  <c r="A85" i="2"/>
  <c r="I85" i="2"/>
  <c r="I86" i="2"/>
  <c r="F87" i="2"/>
  <c r="G87" i="2"/>
  <c r="H87" i="2"/>
  <c r="F88" i="2"/>
  <c r="G88" i="2"/>
  <c r="H88" i="2"/>
  <c r="F89" i="2"/>
  <c r="G89" i="2"/>
  <c r="H89" i="2"/>
  <c r="F90" i="2"/>
  <c r="G90" i="2"/>
  <c r="H90" i="2"/>
  <c r="F91" i="2"/>
  <c r="G91" i="2"/>
  <c r="H91" i="2"/>
  <c r="F92" i="2"/>
  <c r="G92" i="2"/>
  <c r="H92" i="2"/>
  <c r="F93" i="2"/>
  <c r="G93" i="2"/>
  <c r="H93" i="2"/>
  <c r="F94" i="2"/>
  <c r="G94" i="2"/>
  <c r="H94" i="2"/>
  <c r="F95" i="2"/>
  <c r="G95" i="2"/>
  <c r="H95" i="2"/>
  <c r="F96" i="2"/>
  <c r="G96" i="2"/>
  <c r="H96" i="2"/>
  <c r="F97" i="2"/>
  <c r="G97" i="2"/>
  <c r="H97" i="2"/>
  <c r="F98" i="2"/>
  <c r="G98" i="2"/>
  <c r="H98" i="2"/>
  <c r="F99" i="2"/>
  <c r="G99" i="2"/>
  <c r="H99" i="2"/>
  <c r="F100" i="2"/>
  <c r="G100" i="2"/>
  <c r="H100" i="2"/>
  <c r="F101" i="2"/>
  <c r="G101" i="2"/>
  <c r="H101" i="2"/>
  <c r="F102" i="2"/>
  <c r="G102" i="2"/>
  <c r="H102" i="2"/>
  <c r="F103" i="2"/>
  <c r="G103" i="2"/>
  <c r="H103" i="2"/>
  <c r="F104" i="2"/>
  <c r="G104" i="2"/>
  <c r="H104" i="2"/>
  <c r="F105" i="2"/>
  <c r="G105" i="2"/>
  <c r="H105" i="2"/>
  <c r="F106" i="2"/>
  <c r="G106" i="2"/>
  <c r="H106" i="2"/>
  <c r="F107" i="2"/>
  <c r="G107" i="2"/>
  <c r="H107" i="2"/>
  <c r="F108" i="2"/>
  <c r="G108" i="2"/>
  <c r="H108" i="2"/>
  <c r="F109" i="2"/>
  <c r="G109" i="2"/>
  <c r="H109" i="2"/>
  <c r="F110" i="2"/>
  <c r="G110" i="2"/>
  <c r="H110" i="2"/>
  <c r="F111" i="2"/>
  <c r="G111" i="2"/>
  <c r="H111" i="2"/>
  <c r="F112" i="2"/>
  <c r="G112" i="2"/>
  <c r="H112" i="2"/>
  <c r="F113" i="2"/>
  <c r="G113" i="2"/>
  <c r="H113" i="2"/>
  <c r="F114" i="2"/>
  <c r="G114" i="2"/>
  <c r="H114" i="2"/>
  <c r="F115" i="2"/>
  <c r="G115" i="2"/>
  <c r="H115" i="2"/>
  <c r="F116" i="2"/>
  <c r="G116" i="2"/>
  <c r="H116" i="2"/>
  <c r="F117" i="2"/>
  <c r="G117" i="2"/>
  <c r="H117" i="2"/>
  <c r="F118" i="2"/>
  <c r="G118" i="2"/>
  <c r="H118" i="2"/>
  <c r="A124" i="2"/>
  <c r="F126" i="2"/>
  <c r="G126" i="2"/>
  <c r="H126" i="2"/>
  <c r="F127" i="2"/>
  <c r="G127" i="2"/>
  <c r="H127" i="2"/>
  <c r="F128" i="2"/>
  <c r="G128" i="2"/>
  <c r="H128" i="2"/>
  <c r="F129" i="2"/>
  <c r="G129" i="2"/>
  <c r="H129" i="2"/>
  <c r="F130" i="2"/>
  <c r="G130" i="2"/>
  <c r="H130" i="2"/>
  <c r="F131" i="2"/>
  <c r="G131" i="2"/>
  <c r="H131" i="2"/>
  <c r="F132" i="2"/>
  <c r="G132" i="2"/>
  <c r="H132" i="2"/>
  <c r="F133" i="2"/>
  <c r="G133" i="2"/>
  <c r="H133" i="2"/>
  <c r="F134" i="2"/>
  <c r="G134" i="2"/>
  <c r="H134" i="2"/>
  <c r="F135" i="2"/>
  <c r="G135" i="2"/>
  <c r="H135" i="2"/>
  <c r="F136" i="2"/>
  <c r="G136" i="2"/>
  <c r="H136" i="2"/>
  <c r="F137" i="2"/>
  <c r="G137" i="2"/>
  <c r="H137" i="2"/>
  <c r="F138" i="2"/>
  <c r="G138" i="2"/>
  <c r="H138" i="2"/>
  <c r="F139" i="2"/>
  <c r="G139" i="2"/>
  <c r="H139" i="2"/>
  <c r="F140" i="2"/>
  <c r="G140" i="2"/>
  <c r="H140" i="2"/>
  <c r="F141" i="2"/>
  <c r="G141" i="2"/>
  <c r="H141" i="2"/>
  <c r="F142" i="2"/>
  <c r="G142" i="2"/>
  <c r="H142" i="2"/>
  <c r="F143" i="2"/>
  <c r="G143" i="2"/>
  <c r="H143" i="2"/>
  <c r="F144" i="2"/>
  <c r="G144" i="2"/>
  <c r="H144" i="2"/>
  <c r="F145" i="2"/>
  <c r="G145" i="2"/>
  <c r="H145" i="2"/>
  <c r="F146" i="2"/>
  <c r="G146" i="2"/>
  <c r="H146" i="2"/>
  <c r="F147" i="2"/>
  <c r="G147" i="2"/>
  <c r="H147" i="2"/>
  <c r="F148" i="2"/>
  <c r="G148" i="2"/>
  <c r="H148" i="2"/>
  <c r="F149" i="2"/>
  <c r="G149" i="2"/>
  <c r="H149" i="2"/>
  <c r="F150" i="2"/>
  <c r="G150" i="2"/>
  <c r="H150" i="2"/>
  <c r="F151" i="2"/>
  <c r="G151" i="2"/>
  <c r="H151" i="2"/>
  <c r="F152" i="2"/>
  <c r="G152" i="2"/>
  <c r="H152" i="2"/>
  <c r="F153" i="2"/>
  <c r="G153" i="2"/>
  <c r="H153" i="2"/>
  <c r="F154" i="2"/>
  <c r="G154" i="2"/>
  <c r="H154" i="2"/>
  <c r="F155" i="2"/>
  <c r="G155" i="2"/>
  <c r="H155" i="2"/>
  <c r="F156" i="2"/>
  <c r="G156" i="2"/>
  <c r="H156" i="2"/>
  <c r="F157" i="2"/>
  <c r="G157" i="2"/>
  <c r="H157" i="2"/>
  <c r="A164" i="2"/>
  <c r="F166" i="2"/>
  <c r="G166" i="2"/>
  <c r="H166" i="2"/>
  <c r="I166" i="2"/>
  <c r="F170" i="2"/>
  <c r="G170" i="2"/>
  <c r="H170" i="2"/>
  <c r="I170" i="2"/>
  <c r="F174" i="2"/>
  <c r="G174" i="2"/>
  <c r="H174" i="2"/>
  <c r="I174" i="2"/>
  <c r="F178" i="2"/>
  <c r="G178" i="2"/>
  <c r="H178" i="2"/>
  <c r="I178" i="2"/>
  <c r="F182" i="2"/>
  <c r="G182" i="2"/>
  <c r="H182" i="2"/>
  <c r="I182" i="2"/>
  <c r="F186" i="2"/>
  <c r="G186" i="2"/>
  <c r="H186" i="2"/>
  <c r="I186" i="2"/>
  <c r="F190" i="2"/>
  <c r="G190" i="2"/>
  <c r="H190" i="2"/>
  <c r="I190" i="2"/>
  <c r="F194" i="2"/>
  <c r="G194" i="2"/>
  <c r="H194" i="2"/>
  <c r="I194" i="2"/>
  <c r="F198" i="2"/>
  <c r="G198" i="2"/>
  <c r="H198" i="2"/>
  <c r="I198" i="2"/>
  <c r="F202" i="2"/>
  <c r="G202" i="2"/>
  <c r="H202" i="2"/>
  <c r="I202" i="2"/>
  <c r="F206" i="2"/>
  <c r="G206" i="2"/>
  <c r="H206" i="2"/>
  <c r="I206" i="2"/>
  <c r="F210" i="2"/>
  <c r="G210" i="2"/>
  <c r="H210" i="2"/>
  <c r="I210" i="2"/>
  <c r="F214" i="2"/>
  <c r="G214" i="2"/>
  <c r="H214" i="2"/>
  <c r="I214" i="2"/>
  <c r="F218" i="2"/>
  <c r="G218" i="2"/>
  <c r="H218" i="2"/>
  <c r="I218" i="2"/>
  <c r="F221" i="2"/>
  <c r="G221" i="2"/>
  <c r="H221" i="2"/>
  <c r="I221" i="2"/>
  <c r="F224" i="2"/>
  <c r="G224" i="2"/>
  <c r="H224" i="2"/>
  <c r="I224" i="2"/>
  <c r="T71" i="8"/>
  <c r="M39" i="8" l="1"/>
  <c r="N23" i="5"/>
  <c r="O23" i="5" s="1"/>
  <c r="N100" i="5"/>
  <c r="O100" i="5" s="1"/>
  <c r="M23" i="5"/>
  <c r="Q23" i="5" s="1"/>
  <c r="C23" i="7" s="1"/>
  <c r="V47" i="5"/>
  <c r="U47" i="5" s="1"/>
  <c r="C9" i="3"/>
  <c r="A10" i="3" s="1"/>
  <c r="A11" i="3" s="1"/>
  <c r="N153" i="5"/>
  <c r="O153" i="5" s="1"/>
  <c r="N57" i="8"/>
  <c r="O57" i="8" s="1"/>
  <c r="E51" i="8"/>
  <c r="Q51" i="8" s="1"/>
  <c r="P51" i="8"/>
  <c r="J110" i="5"/>
  <c r="P110" i="5"/>
  <c r="N33" i="5"/>
  <c r="O33" i="5" s="1"/>
  <c r="R33" i="5" s="1"/>
  <c r="J33" i="7" s="1"/>
  <c r="I156" i="5"/>
  <c r="J156" i="5" s="1"/>
  <c r="N104" i="5"/>
  <c r="O104" i="5" s="1"/>
  <c r="V104" i="5"/>
  <c r="E104" i="5"/>
  <c r="T104" i="5" s="1"/>
  <c r="N23" i="8"/>
  <c r="O23" i="8" s="1"/>
  <c r="R23" i="8" s="1"/>
  <c r="I23" i="9" s="1"/>
  <c r="N19" i="5"/>
  <c r="O19" i="5" s="1"/>
  <c r="R19" i="5" s="1"/>
  <c r="N148" i="5"/>
  <c r="O148" i="5" s="1"/>
  <c r="Q148" i="5" s="1"/>
  <c r="N79" i="8"/>
  <c r="O79" i="8" s="1"/>
  <c r="S27" i="5"/>
  <c r="K27" i="7" s="1"/>
  <c r="V19" i="5"/>
  <c r="U19" i="5" s="1"/>
  <c r="H11" i="3"/>
  <c r="M84" i="5"/>
  <c r="Q84" i="5" s="1"/>
  <c r="D22" i="3"/>
  <c r="D23" i="3" s="1"/>
  <c r="V31" i="5"/>
  <c r="U31" i="5" s="1"/>
  <c r="R98" i="8"/>
  <c r="V84" i="5"/>
  <c r="U84" i="5" s="1"/>
  <c r="N25" i="5"/>
  <c r="O25" i="5" s="1"/>
  <c r="R25" i="5" s="1"/>
  <c r="J25" i="7" s="1"/>
  <c r="N47" i="5"/>
  <c r="O47" i="5" s="1"/>
  <c r="R47" i="5" s="1"/>
  <c r="F9" i="3"/>
  <c r="F10" i="3" s="1"/>
  <c r="F11" i="3" s="1"/>
  <c r="R101" i="8"/>
  <c r="P84" i="5"/>
  <c r="R84" i="5" s="1"/>
  <c r="L35" i="10" s="1"/>
  <c r="P92" i="5"/>
  <c r="N9" i="8"/>
  <c r="O9" i="8" s="1"/>
  <c r="R9" i="8" s="1"/>
  <c r="I9" i="9" s="1"/>
  <c r="R167" i="5"/>
  <c r="N41" i="8"/>
  <c r="O41" i="8" s="1"/>
  <c r="N25" i="8"/>
  <c r="O25" i="8" s="1"/>
  <c r="R25" i="8" s="1"/>
  <c r="I25" i="9" s="1"/>
  <c r="P57" i="8"/>
  <c r="R57" i="8" s="1"/>
  <c r="C20" i="2"/>
  <c r="N145" i="5"/>
  <c r="S145" i="5" s="1"/>
  <c r="M145" i="5" s="1"/>
  <c r="R145" i="5" s="1"/>
  <c r="N149" i="5"/>
  <c r="S149" i="5" s="1"/>
  <c r="I153" i="5"/>
  <c r="J153" i="5" s="1"/>
  <c r="A28" i="2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S31" i="5"/>
  <c r="K31" i="7" s="1"/>
  <c r="S100" i="8"/>
  <c r="T100" i="8" s="1"/>
  <c r="S9" i="8"/>
  <c r="D9" i="9" s="1"/>
  <c r="B14" i="2"/>
  <c r="N72" i="8"/>
  <c r="O72" i="8" s="1"/>
  <c r="Q72" i="8" s="1"/>
  <c r="V70" i="5"/>
  <c r="U70" i="5" s="1"/>
  <c r="I147" i="5"/>
  <c r="J147" i="5" s="1"/>
  <c r="N155" i="5"/>
  <c r="O155" i="5" s="1"/>
  <c r="N151" i="5"/>
  <c r="O151" i="5" s="1"/>
  <c r="N27" i="8"/>
  <c r="O27" i="8" s="1"/>
  <c r="R27" i="8" s="1"/>
  <c r="I27" i="9" s="1"/>
  <c r="N19" i="8"/>
  <c r="O19" i="8" s="1"/>
  <c r="R19" i="8" s="1"/>
  <c r="I19" i="9" s="1"/>
  <c r="C32" i="2"/>
  <c r="I32" i="2" s="1"/>
  <c r="B212" i="2"/>
  <c r="C48" i="6" s="1"/>
  <c r="A17" i="8"/>
  <c r="I76" i="8"/>
  <c r="J76" i="8" s="1"/>
  <c r="I82" i="8"/>
  <c r="J82" i="8" s="1"/>
  <c r="N51" i="8"/>
  <c r="O51" i="8" s="1"/>
  <c r="A40" i="3"/>
  <c r="A41" i="3" s="1"/>
  <c r="D41" i="3" s="1"/>
  <c r="S169" i="5"/>
  <c r="T169" i="5" s="1"/>
  <c r="S95" i="8"/>
  <c r="T95" i="8" s="1"/>
  <c r="H40" i="3"/>
  <c r="H41" i="3" s="1"/>
  <c r="I33" i="3"/>
  <c r="I34" i="3" s="1"/>
  <c r="G35" i="3" s="1"/>
  <c r="H23" i="3"/>
  <c r="I151" i="5"/>
  <c r="P151" i="5" s="1"/>
  <c r="O39" i="3"/>
  <c r="V94" i="5"/>
  <c r="P125" i="5"/>
  <c r="S29" i="5"/>
  <c r="K29" i="7" s="1"/>
  <c r="Q21" i="5"/>
  <c r="C21" i="7" s="1"/>
  <c r="S45" i="5"/>
  <c r="K45" i="7" s="1"/>
  <c r="B4" i="2"/>
  <c r="V29" i="5"/>
  <c r="U29" i="5" s="1"/>
  <c r="C77" i="2"/>
  <c r="B71" i="2"/>
  <c r="C69" i="2"/>
  <c r="B67" i="2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R165" i="5"/>
  <c r="M33" i="5"/>
  <c r="Q100" i="8"/>
  <c r="U100" i="8" s="1"/>
  <c r="N68" i="5"/>
  <c r="O68" i="5" s="1"/>
  <c r="V45" i="5"/>
  <c r="U45" i="5" s="1"/>
  <c r="N108" i="5"/>
  <c r="O108" i="5" s="1"/>
  <c r="P135" i="5"/>
  <c r="N59" i="8"/>
  <c r="O59" i="8" s="1"/>
  <c r="S96" i="8"/>
  <c r="T96" i="8" s="1"/>
  <c r="O16" i="3"/>
  <c r="P59" i="8"/>
  <c r="R95" i="8"/>
  <c r="N29" i="8"/>
  <c r="O29" i="8" s="1"/>
  <c r="R29" i="8" s="1"/>
  <c r="I29" i="9" s="1"/>
  <c r="V21" i="5"/>
  <c r="U21" i="5" s="1"/>
  <c r="N90" i="5"/>
  <c r="O90" i="5" s="1"/>
  <c r="R23" i="5"/>
  <c r="J23" i="7" s="1"/>
  <c r="Q47" i="5"/>
  <c r="C47" i="7" s="1"/>
  <c r="C134" i="2"/>
  <c r="C116" i="2"/>
  <c r="C112" i="2"/>
  <c r="B104" i="2"/>
  <c r="B56" i="2"/>
  <c r="C48" i="2"/>
  <c r="C44" i="2"/>
  <c r="B40" i="2"/>
  <c r="B36" i="2"/>
  <c r="C27" i="2"/>
  <c r="I27" i="2" s="1"/>
  <c r="B13" i="2"/>
  <c r="C9" i="2"/>
  <c r="C7" i="2"/>
  <c r="A5" i="2"/>
  <c r="A6" i="2" s="1"/>
  <c r="A7" i="2" s="1"/>
  <c r="A8" i="2" s="1"/>
  <c r="A9" i="2" s="1"/>
  <c r="A10" i="2" s="1"/>
  <c r="N56" i="5"/>
  <c r="O56" i="5" s="1"/>
  <c r="R56" i="5" s="1"/>
  <c r="L7" i="10" s="1"/>
  <c r="T123" i="5"/>
  <c r="N29" i="5"/>
  <c r="O29" i="5" s="1"/>
  <c r="R29" i="5" s="1"/>
  <c r="J29" i="7" s="1"/>
  <c r="I150" i="5"/>
  <c r="J150" i="5" s="1"/>
  <c r="B20" i="2"/>
  <c r="E76" i="8"/>
  <c r="E82" i="8"/>
  <c r="N21" i="5"/>
  <c r="O21" i="5" s="1"/>
  <c r="R21" i="5" s="1"/>
  <c r="J21" i="7" s="1"/>
  <c r="A3" i="8"/>
  <c r="I86" i="8"/>
  <c r="P86" i="8" s="1"/>
  <c r="Q59" i="8"/>
  <c r="S166" i="5"/>
  <c r="T166" i="5" s="1"/>
  <c r="O10" i="3"/>
  <c r="N135" i="5"/>
  <c r="O135" i="5" s="1"/>
  <c r="N94" i="5"/>
  <c r="O94" i="5" s="1"/>
  <c r="C78" i="2"/>
  <c r="B72" i="2"/>
  <c r="B68" i="2"/>
  <c r="B66" i="2"/>
  <c r="C64" i="2"/>
  <c r="B16" i="2"/>
  <c r="C14" i="2"/>
  <c r="V74" i="5"/>
  <c r="A155" i="5"/>
  <c r="I79" i="8"/>
  <c r="B77" i="2"/>
  <c r="C28" i="2"/>
  <c r="I28" i="2" s="1"/>
  <c r="N82" i="8"/>
  <c r="O82" i="8" s="1"/>
  <c r="V86" i="5"/>
  <c r="V98" i="5"/>
  <c r="N54" i="5"/>
  <c r="O54" i="5" s="1"/>
  <c r="R54" i="5" s="1"/>
  <c r="L5" i="10" s="1"/>
  <c r="F5" i="10" s="1"/>
  <c r="B5" i="2"/>
  <c r="C71" i="2"/>
  <c r="R169" i="5"/>
  <c r="C67" i="2"/>
  <c r="V64" i="5"/>
  <c r="N66" i="5"/>
  <c r="O66" i="5" s="1"/>
  <c r="R66" i="5" s="1"/>
  <c r="L17" i="10" s="1"/>
  <c r="N72" i="5"/>
  <c r="O72" i="5" s="1"/>
  <c r="N156" i="5"/>
  <c r="O156" i="5" s="1"/>
  <c r="N152" i="5"/>
  <c r="O152" i="5" s="1"/>
  <c r="N144" i="5"/>
  <c r="O144" i="5" s="1"/>
  <c r="Q144" i="5" s="1"/>
  <c r="C223" i="2"/>
  <c r="F58" i="6" s="1"/>
  <c r="A63" i="8"/>
  <c r="B156" i="2"/>
  <c r="B100" i="2"/>
  <c r="B69" i="2"/>
  <c r="C13" i="2"/>
  <c r="V52" i="5"/>
  <c r="U52" i="5" s="1"/>
  <c r="R173" i="5"/>
  <c r="C21" i="3"/>
  <c r="A22" i="3" s="1"/>
  <c r="A23" i="3" s="1"/>
  <c r="V56" i="5"/>
  <c r="B28" i="2"/>
  <c r="N70" i="5"/>
  <c r="O70" i="5" s="1"/>
  <c r="P49" i="8"/>
  <c r="E125" i="5"/>
  <c r="Q125" i="5" s="1"/>
  <c r="N125" i="5"/>
  <c r="O125" i="5" s="1"/>
  <c r="I152" i="5"/>
  <c r="O3" i="3"/>
  <c r="C3" i="3"/>
  <c r="A4" i="3" s="1"/>
  <c r="A5" i="3" s="1"/>
  <c r="F3" i="3"/>
  <c r="F4" i="3" s="1"/>
  <c r="A37" i="8"/>
  <c r="A61" i="8"/>
  <c r="Q27" i="8"/>
  <c r="C27" i="9" s="1"/>
  <c r="A49" i="8"/>
  <c r="S47" i="5"/>
  <c r="K47" i="7" s="1"/>
  <c r="B144" i="2"/>
  <c r="C136" i="2"/>
  <c r="B88" i="2"/>
  <c r="C73" i="2"/>
  <c r="C65" i="2"/>
  <c r="C56" i="2"/>
  <c r="B52" i="2"/>
  <c r="B44" i="2"/>
  <c r="D34" i="3"/>
  <c r="D35" i="3" s="1"/>
  <c r="D33" i="3"/>
  <c r="N32" i="3" s="1"/>
  <c r="B188" i="2"/>
  <c r="C24" i="6" s="1"/>
  <c r="E25" i="5"/>
  <c r="S25" i="5" s="1"/>
  <c r="K25" i="7" s="1"/>
  <c r="V25" i="5"/>
  <c r="N35" i="5"/>
  <c r="O35" i="5" s="1"/>
  <c r="R35" i="5" s="1"/>
  <c r="M35" i="5"/>
  <c r="N43" i="5"/>
  <c r="O43" i="5" s="1"/>
  <c r="R43" i="5" s="1"/>
  <c r="J43" i="7" s="1"/>
  <c r="M43" i="5"/>
  <c r="E43" i="5"/>
  <c r="S43" i="5" s="1"/>
  <c r="K43" i="7" s="1"/>
  <c r="V43" i="5"/>
  <c r="E148" i="5"/>
  <c r="I148" i="5"/>
  <c r="J148" i="5" s="1"/>
  <c r="O33" i="3"/>
  <c r="A33" i="3"/>
  <c r="A34" i="3" s="1"/>
  <c r="Q106" i="5"/>
  <c r="M66" i="5"/>
  <c r="N13" i="3"/>
  <c r="V106" i="5"/>
  <c r="U106" i="5" s="1"/>
  <c r="A41" i="8"/>
  <c r="B152" i="2"/>
  <c r="B148" i="2"/>
  <c r="B92" i="2"/>
  <c r="B79" i="2"/>
  <c r="B75" i="2"/>
  <c r="B32" i="2"/>
  <c r="C11" i="2"/>
  <c r="C88" i="2"/>
  <c r="I88" i="2" s="1"/>
  <c r="N19" i="3"/>
  <c r="F21" i="3"/>
  <c r="F22" i="3" s="1"/>
  <c r="F23" i="3" s="1"/>
  <c r="B11" i="2"/>
  <c r="C52" i="2"/>
  <c r="V125" i="5"/>
  <c r="T92" i="5"/>
  <c r="V17" i="5"/>
  <c r="Q70" i="5"/>
  <c r="C21" i="10" s="1"/>
  <c r="Q57" i="8"/>
  <c r="N106" i="5"/>
  <c r="O106" i="5" s="1"/>
  <c r="Q9" i="8"/>
  <c r="C9" i="9" s="1"/>
  <c r="M64" i="5"/>
  <c r="S167" i="5"/>
  <c r="T167" i="5" s="1"/>
  <c r="B194" i="2"/>
  <c r="C30" i="6" s="1"/>
  <c r="V15" i="5"/>
  <c r="U15" i="5" s="1"/>
  <c r="P63" i="8"/>
  <c r="R170" i="5"/>
  <c r="S173" i="5"/>
  <c r="T173" i="5" s="1"/>
  <c r="C168" i="2"/>
  <c r="F4" i="6" s="1"/>
  <c r="B172" i="2"/>
  <c r="C8" i="6" s="1"/>
  <c r="B176" i="2"/>
  <c r="C12" i="6" s="1"/>
  <c r="B180" i="2"/>
  <c r="C16" i="6" s="1"/>
  <c r="B184" i="2"/>
  <c r="C20" i="6" s="1"/>
  <c r="B192" i="2"/>
  <c r="C28" i="6" s="1"/>
  <c r="B196" i="2"/>
  <c r="C32" i="6" s="1"/>
  <c r="C200" i="2"/>
  <c r="F36" i="6" s="1"/>
  <c r="B204" i="2"/>
  <c r="C40" i="6" s="1"/>
  <c r="B208" i="2"/>
  <c r="C44" i="6" s="1"/>
  <c r="C212" i="2"/>
  <c r="F48" i="6" s="1"/>
  <c r="B216" i="2"/>
  <c r="C52" i="6" s="1"/>
  <c r="B220" i="2"/>
  <c r="B223" i="2"/>
  <c r="C58" i="6" s="1"/>
  <c r="B226" i="2"/>
  <c r="S5" i="8"/>
  <c r="D5" i="9" s="1"/>
  <c r="A15" i="8"/>
  <c r="I80" i="8"/>
  <c r="J80" i="8" s="1"/>
  <c r="B224" i="2"/>
  <c r="B221" i="2"/>
  <c r="C56" i="6" s="1"/>
  <c r="B210" i="2"/>
  <c r="C46" i="6" s="1"/>
  <c r="B206" i="2"/>
  <c r="C42" i="6" s="1"/>
  <c r="B198" i="2"/>
  <c r="C34" i="6" s="1"/>
  <c r="C190" i="2"/>
  <c r="F26" i="6" s="1"/>
  <c r="B186" i="2"/>
  <c r="C22" i="6" s="1"/>
  <c r="C178" i="2"/>
  <c r="F14" i="6" s="1"/>
  <c r="C170" i="2"/>
  <c r="F6" i="6" s="1"/>
  <c r="C166" i="2"/>
  <c r="M25" i="1" s="1"/>
  <c r="B155" i="2"/>
  <c r="B154" i="2"/>
  <c r="B153" i="2"/>
  <c r="B151" i="2"/>
  <c r="B150" i="2"/>
  <c r="B147" i="2"/>
  <c r="B146" i="2"/>
  <c r="B145" i="2"/>
  <c r="B143" i="2"/>
  <c r="C142" i="2"/>
  <c r="C141" i="2"/>
  <c r="B139" i="2"/>
  <c r="B138" i="2"/>
  <c r="B137" i="2"/>
  <c r="B131" i="2"/>
  <c r="C130" i="2"/>
  <c r="C129" i="2"/>
  <c r="B127" i="2"/>
  <c r="C126" i="2"/>
  <c r="M15" i="1" s="1"/>
  <c r="B117" i="2"/>
  <c r="B115" i="2"/>
  <c r="B113" i="2"/>
  <c r="B111" i="2"/>
  <c r="C110" i="2"/>
  <c r="B109" i="2"/>
  <c r="B107" i="2"/>
  <c r="B105" i="2"/>
  <c r="C103" i="2"/>
  <c r="C101" i="2"/>
  <c r="C99" i="2"/>
  <c r="B97" i="2"/>
  <c r="B95" i="2"/>
  <c r="B94" i="2"/>
  <c r="B93" i="2"/>
  <c r="B90" i="2"/>
  <c r="B89" i="2"/>
  <c r="B87" i="2"/>
  <c r="C21" i="1" s="1"/>
  <c r="B58" i="2"/>
  <c r="C55" i="2"/>
  <c r="B54" i="2"/>
  <c r="B53" i="2"/>
  <c r="B51" i="2"/>
  <c r="B50" i="2"/>
  <c r="B47" i="2"/>
  <c r="C46" i="2"/>
  <c r="C45" i="2"/>
  <c r="C43" i="2"/>
  <c r="B39" i="2"/>
  <c r="C38" i="2"/>
  <c r="B35" i="2"/>
  <c r="C34" i="2"/>
  <c r="B31" i="2"/>
  <c r="B27" i="2"/>
  <c r="C11" i="1" s="1"/>
  <c r="A146" i="5"/>
  <c r="A173" i="5"/>
  <c r="N86" i="8"/>
  <c r="O86" i="8" s="1"/>
  <c r="V60" i="5"/>
  <c r="M60" i="5"/>
  <c r="C151" i="2"/>
  <c r="C144" i="2"/>
  <c r="C16" i="2"/>
  <c r="N127" i="5"/>
  <c r="O127" i="5" s="1"/>
  <c r="N55" i="8"/>
  <c r="O55" i="8" s="1"/>
  <c r="Q123" i="5"/>
  <c r="A150" i="5"/>
  <c r="A154" i="5"/>
  <c r="U173" i="5"/>
  <c r="A43" i="8"/>
  <c r="A51" i="8"/>
  <c r="N74" i="8"/>
  <c r="O74" i="8" s="1"/>
  <c r="Q74" i="8" s="1"/>
  <c r="C51" i="2"/>
  <c r="B15" i="2"/>
  <c r="C12" i="2"/>
  <c r="B10" i="2"/>
  <c r="C8" i="2"/>
  <c r="C4" i="2"/>
  <c r="P53" i="8"/>
  <c r="T131" i="5"/>
  <c r="T135" i="5"/>
  <c r="E81" i="8"/>
  <c r="I81" i="8"/>
  <c r="N81" i="8"/>
  <c r="O81" i="8" s="1"/>
  <c r="B106" i="2"/>
  <c r="C106" i="2"/>
  <c r="C42" i="2"/>
  <c r="B42" i="2"/>
  <c r="A27" i="8"/>
  <c r="K99" i="8"/>
  <c r="U99" i="8" s="1"/>
  <c r="S99" i="8"/>
  <c r="T99" i="8" s="1"/>
  <c r="B78" i="2"/>
  <c r="C35" i="2"/>
  <c r="N123" i="5"/>
  <c r="O123" i="5" s="1"/>
  <c r="B34" i="2"/>
  <c r="C146" i="2"/>
  <c r="P45" i="8"/>
  <c r="R99" i="8"/>
  <c r="A13" i="8"/>
  <c r="C15" i="3"/>
  <c r="C180" i="2"/>
  <c r="F16" i="6" s="1"/>
  <c r="C176" i="2"/>
  <c r="F12" i="6" s="1"/>
  <c r="A88" i="2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27" i="2"/>
  <c r="A128" i="2" s="1"/>
  <c r="A129" i="2" s="1"/>
  <c r="A130" i="2" s="1"/>
  <c r="A131" i="2" s="1"/>
  <c r="A132" i="2" s="1"/>
  <c r="E64" i="5"/>
  <c r="N64" i="5"/>
  <c r="O64" i="5" s="1"/>
  <c r="R64" i="5" s="1"/>
  <c r="L15" i="10" s="1"/>
  <c r="E68" i="5"/>
  <c r="T68" i="5" s="1"/>
  <c r="V68" i="5"/>
  <c r="B168" i="2"/>
  <c r="C4" i="6" s="1"/>
  <c r="C196" i="2"/>
  <c r="F32" i="6" s="1"/>
  <c r="A5" i="8"/>
  <c r="A25" i="8"/>
  <c r="A57" i="8"/>
  <c r="E25" i="8"/>
  <c r="Q25" i="8" s="1"/>
  <c r="C25" i="9" s="1"/>
  <c r="E39" i="8"/>
  <c r="Q39" i="8" s="1"/>
  <c r="C39" i="9" s="1"/>
  <c r="P39" i="8"/>
  <c r="R39" i="8" s="1"/>
  <c r="I39" i="9" s="1"/>
  <c r="E35" i="5"/>
  <c r="S35" i="5" s="1"/>
  <c r="K35" i="7" s="1"/>
  <c r="V35" i="5"/>
  <c r="M31" i="5"/>
  <c r="Q31" i="5" s="1"/>
  <c r="C31" i="7" s="1"/>
  <c r="N31" i="5"/>
  <c r="O31" i="5" s="1"/>
  <c r="R31" i="5" s="1"/>
  <c r="J31" i="7" s="1"/>
  <c r="B80" i="2"/>
  <c r="C80" i="2"/>
  <c r="V78" i="5"/>
  <c r="U78" i="5" s="1"/>
  <c r="A152" i="5"/>
  <c r="A47" i="8"/>
  <c r="E17" i="5"/>
  <c r="S17" i="5" s="1"/>
  <c r="K17" i="7" s="1"/>
  <c r="C94" i="2"/>
  <c r="B166" i="2"/>
  <c r="C25" i="1" s="1"/>
  <c r="P102" i="5"/>
  <c r="N76" i="8"/>
  <c r="S76" i="8" s="1"/>
  <c r="M76" i="8" s="1"/>
  <c r="U169" i="5"/>
  <c r="B142" i="2"/>
  <c r="V5" i="5"/>
  <c r="U5" i="5" s="1"/>
  <c r="A11" i="8"/>
  <c r="C117" i="2"/>
  <c r="S19" i="5"/>
  <c r="K19" i="7" s="1"/>
  <c r="C198" i="2"/>
  <c r="F34" i="6" s="1"/>
  <c r="V123" i="5"/>
  <c r="U123" i="5" s="1"/>
  <c r="C216" i="2"/>
  <c r="F52" i="6" s="1"/>
  <c r="T84" i="5"/>
  <c r="K17" i="3"/>
  <c r="B38" i="2"/>
  <c r="A153" i="5"/>
  <c r="H5" i="3"/>
  <c r="C53" i="2"/>
  <c r="A65" i="8"/>
  <c r="A23" i="8"/>
  <c r="I158" i="5"/>
  <c r="J158" i="5" s="1"/>
  <c r="P98" i="5"/>
  <c r="F15" i="3"/>
  <c r="F16" i="3" s="1"/>
  <c r="F17" i="3" s="1"/>
  <c r="N13" i="5"/>
  <c r="O13" i="5" s="1"/>
  <c r="R13" i="5" s="1"/>
  <c r="J13" i="7" s="1"/>
  <c r="S7" i="5"/>
  <c r="K7" i="7" s="1"/>
  <c r="Q19" i="8"/>
  <c r="C19" i="9" s="1"/>
  <c r="S3" i="8"/>
  <c r="D3" i="9" s="1"/>
  <c r="M92" i="5"/>
  <c r="Q92" i="5" s="1"/>
  <c r="N92" i="5"/>
  <c r="O92" i="5" s="1"/>
  <c r="V92" i="5"/>
  <c r="U92" i="5" s="1"/>
  <c r="E90" i="5"/>
  <c r="T90" i="5" s="1"/>
  <c r="V90" i="5"/>
  <c r="M11" i="5"/>
  <c r="Q11" i="5" s="1"/>
  <c r="C11" i="7" s="1"/>
  <c r="N11" i="5"/>
  <c r="O11" i="5" s="1"/>
  <c r="R11" i="5" s="1"/>
  <c r="N158" i="5"/>
  <c r="O158" i="5" s="1"/>
  <c r="A19" i="8"/>
  <c r="E37" i="8"/>
  <c r="Q37" i="8" s="1"/>
  <c r="C37" i="9" s="1"/>
  <c r="P37" i="8"/>
  <c r="E41" i="5"/>
  <c r="S41" i="5" s="1"/>
  <c r="K41" i="7" s="1"/>
  <c r="V41" i="5"/>
  <c r="J106" i="5"/>
  <c r="P106" i="5"/>
  <c r="P123" i="5"/>
  <c r="Q23" i="8"/>
  <c r="C23" i="9" s="1"/>
  <c r="A9" i="8"/>
  <c r="C131" i="2"/>
  <c r="B170" i="2"/>
  <c r="C6" i="6" s="1"/>
  <c r="C113" i="2"/>
  <c r="N45" i="8"/>
  <c r="O45" i="8" s="1"/>
  <c r="N37" i="8"/>
  <c r="O37" i="8" s="1"/>
  <c r="A21" i="8"/>
  <c r="B43" i="2"/>
  <c r="C210" i="2"/>
  <c r="F46" i="6" s="1"/>
  <c r="C68" i="2"/>
  <c r="C137" i="2"/>
  <c r="N31" i="8"/>
  <c r="O31" i="8" s="1"/>
  <c r="R31" i="8" s="1"/>
  <c r="I31" i="9" s="1"/>
  <c r="T106" i="5"/>
  <c r="N41" i="5"/>
  <c r="O41" i="5" s="1"/>
  <c r="R41" i="5" s="1"/>
  <c r="A53" i="8"/>
  <c r="V23" i="5"/>
  <c r="U23" i="5" s="1"/>
  <c r="C152" i="2"/>
  <c r="C140" i="2"/>
  <c r="B112" i="2"/>
  <c r="C100" i="2"/>
  <c r="C92" i="2"/>
  <c r="I92" i="2" s="1"/>
  <c r="C40" i="2"/>
  <c r="B18" i="2"/>
  <c r="C18" i="2"/>
  <c r="B9" i="2"/>
  <c r="B7" i="2"/>
  <c r="A144" i="5"/>
  <c r="N58" i="5"/>
  <c r="O58" i="5" s="1"/>
  <c r="R58" i="5" s="1"/>
  <c r="L9" i="10" s="1"/>
  <c r="P127" i="5"/>
  <c r="N21" i="8"/>
  <c r="O21" i="8" s="1"/>
  <c r="R21" i="8" s="1"/>
  <c r="I21" i="9" s="1"/>
  <c r="C220" i="2"/>
  <c r="C226" i="2"/>
  <c r="Q63" i="8"/>
  <c r="S39" i="5"/>
  <c r="K39" i="7" s="1"/>
  <c r="E83" i="8"/>
  <c r="I83" i="8"/>
  <c r="J83" i="8" s="1"/>
  <c r="U167" i="5"/>
  <c r="S171" i="5"/>
  <c r="T171" i="5" s="1"/>
  <c r="V3" i="5"/>
  <c r="U3" i="5" s="1"/>
  <c r="E56" i="5"/>
  <c r="Q56" i="5" s="1"/>
  <c r="C7" i="10" s="1"/>
  <c r="K170" i="5"/>
  <c r="U170" i="5" s="1"/>
  <c r="S170" i="5"/>
  <c r="T170" i="5" s="1"/>
  <c r="N3" i="8"/>
  <c r="O3" i="8" s="1"/>
  <c r="R3" i="8" s="1"/>
  <c r="I3" i="9" s="1"/>
  <c r="F3" i="9" s="1"/>
  <c r="R100" i="8"/>
  <c r="E100" i="8"/>
  <c r="M61" i="8"/>
  <c r="Q61" i="8" s="1"/>
  <c r="N61" i="8"/>
  <c r="O61" i="8" s="1"/>
  <c r="U171" i="5"/>
  <c r="N166" i="5"/>
  <c r="U166" i="5" s="1"/>
  <c r="R166" i="5"/>
  <c r="Q101" i="8"/>
  <c r="U101" i="8" s="1"/>
  <c r="S101" i="8"/>
  <c r="T101" i="8" s="1"/>
  <c r="M27" i="5"/>
  <c r="Q27" i="5" s="1"/>
  <c r="C27" i="7" s="1"/>
  <c r="N27" i="5"/>
  <c r="O27" i="5" s="1"/>
  <c r="R27" i="5" s="1"/>
  <c r="J27" i="7" s="1"/>
  <c r="V27" i="5"/>
  <c r="U27" i="5" s="1"/>
  <c r="M37" i="5"/>
  <c r="Q37" i="5" s="1"/>
  <c r="C37" i="7" s="1"/>
  <c r="V37" i="5"/>
  <c r="U37" i="5" s="1"/>
  <c r="S37" i="5"/>
  <c r="K37" i="7" s="1"/>
  <c r="E53" i="8"/>
  <c r="V7" i="5"/>
  <c r="U7" i="5" s="1"/>
  <c r="Q3" i="8"/>
  <c r="C3" i="9" s="1"/>
  <c r="M5" i="8"/>
  <c r="Q5" i="8" s="1"/>
  <c r="C5" i="9" s="1"/>
  <c r="N5" i="8"/>
  <c r="O5" i="8" s="1"/>
  <c r="R5" i="8" s="1"/>
  <c r="I5" i="9" s="1"/>
  <c r="F5" i="9" s="1"/>
  <c r="N98" i="5"/>
  <c r="O98" i="5" s="1"/>
  <c r="E98" i="5"/>
  <c r="Q98" i="5" s="1"/>
  <c r="D4" i="3"/>
  <c r="D5" i="3" s="1"/>
  <c r="A5" i="4"/>
  <c r="A6" i="4" s="1"/>
  <c r="A7" i="4" s="1"/>
  <c r="A8" i="4" s="1"/>
  <c r="A9" i="4" s="1"/>
  <c r="A10" i="4" s="1"/>
  <c r="Q54" i="5"/>
  <c r="J5" i="10" s="1"/>
  <c r="A17" i="5"/>
  <c r="A60" i="5"/>
  <c r="T82" i="5"/>
  <c r="N150" i="5"/>
  <c r="S150" i="5" s="1"/>
  <c r="M150" i="5" s="1"/>
  <c r="R150" i="5" s="1"/>
  <c r="N146" i="5"/>
  <c r="O146" i="5" s="1"/>
  <c r="Q146" i="5" s="1"/>
  <c r="S3" i="5"/>
  <c r="K3" i="7" s="1"/>
  <c r="N71" i="8"/>
  <c r="O71" i="8" s="1"/>
  <c r="Q71" i="8" s="1"/>
  <c r="N77" i="8"/>
  <c r="O77" i="8" s="1"/>
  <c r="Q77" i="8" s="1"/>
  <c r="Q31" i="8"/>
  <c r="C31" i="9" s="1"/>
  <c r="Q35" i="8"/>
  <c r="C35" i="9" s="1"/>
  <c r="Q5" i="5"/>
  <c r="C5" i="7" s="1"/>
  <c r="Q7" i="5"/>
  <c r="C7" i="7" s="1"/>
  <c r="C156" i="2"/>
  <c r="C148" i="2"/>
  <c r="C79" i="2"/>
  <c r="C75" i="2"/>
  <c r="B73" i="2"/>
  <c r="B48" i="2"/>
  <c r="C36" i="2"/>
  <c r="C5" i="2"/>
  <c r="A168" i="5"/>
  <c r="C172" i="2"/>
  <c r="F8" i="6" s="1"/>
  <c r="C184" i="2"/>
  <c r="F20" i="6" s="1"/>
  <c r="C188" i="2"/>
  <c r="F24" i="6" s="1"/>
  <c r="C192" i="2"/>
  <c r="F28" i="6" s="1"/>
  <c r="A145" i="5"/>
  <c r="A79" i="8"/>
  <c r="Q47" i="8"/>
  <c r="C47" i="9" s="1"/>
  <c r="D11" i="3"/>
  <c r="T11" i="5"/>
  <c r="D11" i="7" s="1"/>
  <c r="S11" i="5"/>
  <c r="K11" i="7" s="1"/>
  <c r="E133" i="5"/>
  <c r="T133" i="5" s="1"/>
  <c r="V133" i="5"/>
  <c r="E129" i="5"/>
  <c r="V129" i="5"/>
  <c r="P129" i="5"/>
  <c r="M78" i="5"/>
  <c r="Q78" i="5" s="1"/>
  <c r="T78" i="5"/>
  <c r="N131" i="5"/>
  <c r="O131" i="5" s="1"/>
  <c r="M131" i="5"/>
  <c r="Q131" i="5" s="1"/>
  <c r="E146" i="5"/>
  <c r="R93" i="8"/>
  <c r="A106" i="5"/>
  <c r="C49" i="2"/>
  <c r="B49" i="2"/>
  <c r="C37" i="2"/>
  <c r="B37" i="2"/>
  <c r="C33" i="2"/>
  <c r="B33" i="2"/>
  <c r="C29" i="2"/>
  <c r="I29" i="2" s="1"/>
  <c r="B29" i="2"/>
  <c r="A92" i="5"/>
  <c r="A72" i="5"/>
  <c r="T70" i="5"/>
  <c r="E72" i="5"/>
  <c r="P72" i="5"/>
  <c r="E74" i="5"/>
  <c r="P74" i="5"/>
  <c r="E76" i="5"/>
  <c r="T76" i="5" s="1"/>
  <c r="P76" i="5"/>
  <c r="N76" i="5"/>
  <c r="O76" i="5" s="1"/>
  <c r="V76" i="5"/>
  <c r="N129" i="5"/>
  <c r="O129" i="5" s="1"/>
  <c r="E157" i="5"/>
  <c r="I157" i="5"/>
  <c r="F27" i="3"/>
  <c r="F28" i="3" s="1"/>
  <c r="F29" i="3" s="1"/>
  <c r="K28" i="3"/>
  <c r="O27" i="3"/>
  <c r="E7" i="8"/>
  <c r="N7" i="8"/>
  <c r="O7" i="8" s="1"/>
  <c r="R7" i="8" s="1"/>
  <c r="I7" i="9" s="1"/>
  <c r="E33" i="5"/>
  <c r="M39" i="5"/>
  <c r="Q39" i="5" s="1"/>
  <c r="C39" i="7" s="1"/>
  <c r="V39" i="5"/>
  <c r="U39" i="5" s="1"/>
  <c r="N39" i="5"/>
  <c r="O39" i="5" s="1"/>
  <c r="R39" i="5" s="1"/>
  <c r="J39" i="7" s="1"/>
  <c r="V58" i="5"/>
  <c r="T7" i="5"/>
  <c r="D7" i="7" s="1"/>
  <c r="A114" i="5"/>
  <c r="C27" i="3"/>
  <c r="B118" i="2"/>
  <c r="C118" i="2"/>
  <c r="B30" i="2"/>
  <c r="C30" i="2"/>
  <c r="I30" i="2" s="1"/>
  <c r="B19" i="2"/>
  <c r="C19" i="2"/>
  <c r="M15" i="5"/>
  <c r="Q15" i="5" s="1"/>
  <c r="C15" i="7" s="1"/>
  <c r="S15" i="5"/>
  <c r="K15" i="7" s="1"/>
  <c r="M9" i="5"/>
  <c r="Q9" i="5" s="1"/>
  <c r="C9" i="7" s="1"/>
  <c r="V9" i="5"/>
  <c r="U9" i="5" s="1"/>
  <c r="T9" i="5"/>
  <c r="D9" i="7" s="1"/>
  <c r="E60" i="5"/>
  <c r="T60" i="5"/>
  <c r="D11" i="10" s="1"/>
  <c r="E58" i="5"/>
  <c r="T58" i="5" s="1"/>
  <c r="D9" i="10" s="1"/>
  <c r="N157" i="5"/>
  <c r="O157" i="5" s="1"/>
  <c r="S5" i="5"/>
  <c r="K5" i="7" s="1"/>
  <c r="N5" i="5"/>
  <c r="O5" i="5" s="1"/>
  <c r="R5" i="5" s="1"/>
  <c r="J5" i="7" s="1"/>
  <c r="N7" i="5"/>
  <c r="O7" i="5" s="1"/>
  <c r="R7" i="5" s="1"/>
  <c r="J7" i="7" s="1"/>
  <c r="T3" i="5"/>
  <c r="D3" i="7" s="1"/>
  <c r="A29" i="5"/>
  <c r="V72" i="5"/>
  <c r="B8" i="2"/>
  <c r="B55" i="2"/>
  <c r="C31" i="2"/>
  <c r="I31" i="2" s="1"/>
  <c r="C58" i="2"/>
  <c r="S23" i="5"/>
  <c r="K23" i="7" s="1"/>
  <c r="V131" i="5"/>
  <c r="U131" i="5" s="1"/>
  <c r="A74" i="5"/>
  <c r="V82" i="5"/>
  <c r="U82" i="5" s="1"/>
  <c r="V54" i="5"/>
  <c r="U54" i="5" s="1"/>
  <c r="B45" i="2"/>
  <c r="C15" i="2"/>
  <c r="B110" i="2"/>
  <c r="N80" i="8"/>
  <c r="E80" i="8"/>
  <c r="N96" i="8"/>
  <c r="U96" i="8" s="1"/>
  <c r="R96" i="8"/>
  <c r="E29" i="8"/>
  <c r="Q29" i="8" s="1"/>
  <c r="C29" i="9" s="1"/>
  <c r="N47" i="8"/>
  <c r="O47" i="8" s="1"/>
  <c r="P47" i="8"/>
  <c r="V49" i="5"/>
  <c r="E49" i="5"/>
  <c r="S49" i="5" s="1"/>
  <c r="K49" i="7" s="1"/>
  <c r="N49" i="5"/>
  <c r="O49" i="5" s="1"/>
  <c r="R49" i="5" s="1"/>
  <c r="J49" i="7" s="1"/>
  <c r="M127" i="5"/>
  <c r="Q127" i="5" s="1"/>
  <c r="V11" i="5"/>
  <c r="U11" i="5" s="1"/>
  <c r="T54" i="5"/>
  <c r="D5" i="10" s="1"/>
  <c r="P82" i="5"/>
  <c r="B74" i="2"/>
  <c r="C74" i="2"/>
  <c r="C70" i="2"/>
  <c r="B70" i="2"/>
  <c r="C57" i="2"/>
  <c r="B57" i="2"/>
  <c r="B17" i="2"/>
  <c r="C17" i="2"/>
  <c r="N7" i="3"/>
  <c r="N8" i="3"/>
  <c r="C95" i="2"/>
  <c r="C72" i="2"/>
  <c r="T127" i="5"/>
  <c r="V127" i="5"/>
  <c r="U127" i="5" s="1"/>
  <c r="N80" i="5"/>
  <c r="O80" i="5" s="1"/>
  <c r="N74" i="5"/>
  <c r="O74" i="5" s="1"/>
  <c r="C10" i="2"/>
  <c r="C39" i="2"/>
  <c r="B64" i="2"/>
  <c r="C127" i="2"/>
  <c r="N60" i="5"/>
  <c r="O60" i="5" s="1"/>
  <c r="R60" i="5" s="1"/>
  <c r="L11" i="10" s="1"/>
  <c r="Q29" i="5"/>
  <c r="C29" i="7" s="1"/>
  <c r="T5" i="5"/>
  <c r="D5" i="7" s="1"/>
  <c r="A70" i="5"/>
  <c r="U97" i="8"/>
  <c r="R97" i="8"/>
  <c r="B12" i="2"/>
  <c r="C111" i="2"/>
  <c r="P131" i="5"/>
  <c r="N15" i="5"/>
  <c r="O15" i="5" s="1"/>
  <c r="R15" i="5" s="1"/>
  <c r="J15" i="7" s="1"/>
  <c r="V80" i="5"/>
  <c r="M82" i="5"/>
  <c r="Q82" i="5" s="1"/>
  <c r="N82" i="5"/>
  <c r="O82" i="5" s="1"/>
  <c r="M129" i="5"/>
  <c r="Q135" i="5"/>
  <c r="J80" i="5"/>
  <c r="A172" i="5"/>
  <c r="P78" i="5"/>
  <c r="A170" i="5"/>
  <c r="B99" i="2"/>
  <c r="C90" i="2"/>
  <c r="I90" i="2" s="1"/>
  <c r="C87" i="2"/>
  <c r="M21" i="1" s="1"/>
  <c r="C54" i="2"/>
  <c r="C50" i="2"/>
  <c r="C47" i="2"/>
  <c r="B46" i="2"/>
  <c r="P80" i="5"/>
  <c r="E80" i="5"/>
  <c r="T80" i="5" s="1"/>
  <c r="B190" i="2"/>
  <c r="C26" i="6" s="1"/>
  <c r="B132" i="2"/>
  <c r="B140" i="2"/>
  <c r="B136" i="2"/>
  <c r="C132" i="2"/>
  <c r="C115" i="2"/>
  <c r="C107" i="2"/>
  <c r="B103" i="2"/>
  <c r="C89" i="2"/>
  <c r="I89" i="2" s="1"/>
  <c r="A147" i="5"/>
  <c r="S172" i="5"/>
  <c r="T172" i="5" s="1"/>
  <c r="U172" i="5"/>
  <c r="C224" i="2"/>
  <c r="C221" i="2"/>
  <c r="F56" i="6" s="1"/>
  <c r="C218" i="2"/>
  <c r="F54" i="6" s="1"/>
  <c r="C206" i="2"/>
  <c r="F42" i="6" s="1"/>
  <c r="C194" i="2"/>
  <c r="F30" i="6" s="1"/>
  <c r="C186" i="2"/>
  <c r="F22" i="6" s="1"/>
  <c r="B178" i="2"/>
  <c r="C14" i="6" s="1"/>
  <c r="C153" i="2"/>
  <c r="C145" i="2"/>
  <c r="C143" i="2"/>
  <c r="C139" i="2"/>
  <c r="B129" i="2"/>
  <c r="B126" i="2"/>
  <c r="C15" i="1" s="1"/>
  <c r="C66" i="2"/>
  <c r="P70" i="5"/>
  <c r="I155" i="5"/>
  <c r="I75" i="8"/>
  <c r="J75" i="8" s="1"/>
  <c r="E75" i="8"/>
  <c r="Q19" i="5"/>
  <c r="C19" i="7" s="1"/>
  <c r="C208" i="2"/>
  <c r="F44" i="6" s="1"/>
  <c r="C204" i="2"/>
  <c r="F40" i="6" s="1"/>
  <c r="B200" i="2"/>
  <c r="C36" i="6" s="1"/>
  <c r="V33" i="5"/>
  <c r="N37" i="5"/>
  <c r="O37" i="5" s="1"/>
  <c r="R37" i="5" s="1"/>
  <c r="J37" i="7" s="1"/>
  <c r="P104" i="5"/>
  <c r="N73" i="8"/>
  <c r="S73" i="8" s="1"/>
  <c r="N75" i="8"/>
  <c r="S75" i="8" s="1"/>
  <c r="M75" i="8" s="1"/>
  <c r="U95" i="8"/>
  <c r="N17" i="8"/>
  <c r="O17" i="8" s="1"/>
  <c r="R17" i="8" s="1"/>
  <c r="I17" i="9" s="1"/>
  <c r="A174" i="2"/>
  <c r="M17" i="5"/>
  <c r="N17" i="5"/>
  <c r="O17" i="5" s="1"/>
  <c r="R17" i="5" s="1"/>
  <c r="J17" i="7" s="1"/>
  <c r="E13" i="5"/>
  <c r="V13" i="5"/>
  <c r="T52" i="5"/>
  <c r="D3" i="10" s="1"/>
  <c r="M62" i="5"/>
  <c r="Q62" i="5" s="1"/>
  <c r="T62" i="5"/>
  <c r="D13" i="10" s="1"/>
  <c r="N62" i="5"/>
  <c r="O62" i="5" s="1"/>
  <c r="R62" i="5" s="1"/>
  <c r="L13" i="10" s="1"/>
  <c r="M133" i="5"/>
  <c r="N133" i="5"/>
  <c r="O133" i="5" s="1"/>
  <c r="H35" i="3"/>
  <c r="F35" i="3"/>
  <c r="S9" i="5"/>
  <c r="K9" i="7" s="1"/>
  <c r="E137" i="5"/>
  <c r="T137" i="5" s="1"/>
  <c r="N137" i="5"/>
  <c r="O137" i="5" s="1"/>
  <c r="E78" i="8"/>
  <c r="I78" i="8"/>
  <c r="J78" i="8" s="1"/>
  <c r="A80" i="8"/>
  <c r="A81" i="8"/>
  <c r="A82" i="8"/>
  <c r="I84" i="8"/>
  <c r="J84" i="8" s="1"/>
  <c r="E84" i="8"/>
  <c r="E85" i="8"/>
  <c r="I85" i="8"/>
  <c r="J85" i="8" s="1"/>
  <c r="A101" i="8"/>
  <c r="A100" i="8"/>
  <c r="A96" i="8"/>
  <c r="A94" i="8"/>
  <c r="M15" i="8"/>
  <c r="Q15" i="8" s="1"/>
  <c r="C15" i="9" s="1"/>
  <c r="N15" i="8"/>
  <c r="O15" i="8" s="1"/>
  <c r="R15" i="8" s="1"/>
  <c r="I15" i="9" s="1"/>
  <c r="M49" i="8"/>
  <c r="Q49" i="8" s="1"/>
  <c r="C49" i="9" s="1"/>
  <c r="N49" i="8"/>
  <c r="O49" i="8" s="1"/>
  <c r="E33" i="8"/>
  <c r="Q33" i="8" s="1"/>
  <c r="C33" i="9" s="1"/>
  <c r="E43" i="8"/>
  <c r="Q43" i="8" s="1"/>
  <c r="C43" i="9" s="1"/>
  <c r="P43" i="8"/>
  <c r="N43" i="8"/>
  <c r="O43" i="8" s="1"/>
  <c r="E55" i="8"/>
  <c r="Q55" i="8" s="1"/>
  <c r="P55" i="8"/>
  <c r="P65" i="8"/>
  <c r="N65" i="8"/>
  <c r="O65" i="8" s="1"/>
  <c r="E65" i="8"/>
  <c r="Q65" i="8" s="1"/>
  <c r="J41" i="8"/>
  <c r="P41" i="8"/>
  <c r="Q41" i="8"/>
  <c r="C41" i="9" s="1"/>
  <c r="J61" i="8"/>
  <c r="P61" i="8"/>
  <c r="J65" i="8"/>
  <c r="A96" i="5"/>
  <c r="A76" i="5"/>
  <c r="A9" i="5"/>
  <c r="A125" i="5"/>
  <c r="A102" i="5"/>
  <c r="A27" i="5"/>
  <c r="A47" i="5"/>
  <c r="A62" i="5"/>
  <c r="A39" i="5"/>
  <c r="A104" i="5"/>
  <c r="A80" i="5"/>
  <c r="A112" i="5"/>
  <c r="A64" i="5"/>
  <c r="A66" i="5"/>
  <c r="A15" i="5"/>
  <c r="A127" i="5"/>
  <c r="A52" i="5"/>
  <c r="E96" i="5"/>
  <c r="T96" i="5" s="1"/>
  <c r="V96" i="5"/>
  <c r="J90" i="5"/>
  <c r="N88" i="5"/>
  <c r="O88" i="5" s="1"/>
  <c r="E88" i="5"/>
  <c r="P88" i="5"/>
  <c r="J86" i="5"/>
  <c r="E102" i="5"/>
  <c r="T102" i="5" s="1"/>
  <c r="N102" i="5"/>
  <c r="O102" i="5" s="1"/>
  <c r="A100" i="5"/>
  <c r="J114" i="5"/>
  <c r="E114" i="5"/>
  <c r="T114" i="5" s="1"/>
  <c r="N114" i="5"/>
  <c r="O114" i="5" s="1"/>
  <c r="V114" i="5"/>
  <c r="E112" i="5"/>
  <c r="T112" i="5" s="1"/>
  <c r="P112" i="5"/>
  <c r="A77" i="8"/>
  <c r="A97" i="8"/>
  <c r="A35" i="5"/>
  <c r="S97" i="8"/>
  <c r="T97" i="8" s="1"/>
  <c r="A137" i="5"/>
  <c r="A93" i="8"/>
  <c r="A58" i="5"/>
  <c r="A86" i="5"/>
  <c r="A23" i="5"/>
  <c r="A5" i="5"/>
  <c r="P96" i="5"/>
  <c r="N96" i="5"/>
  <c r="O96" i="5" s="1"/>
  <c r="A21" i="5"/>
  <c r="N33" i="8"/>
  <c r="O33" i="8" s="1"/>
  <c r="R33" i="8" s="1"/>
  <c r="I33" i="9" s="1"/>
  <c r="V112" i="5"/>
  <c r="N78" i="8"/>
  <c r="A99" i="8"/>
  <c r="A84" i="8"/>
  <c r="N37" i="3"/>
  <c r="N38" i="3"/>
  <c r="F39" i="3"/>
  <c r="M52" i="5"/>
  <c r="Q52" i="5" s="1"/>
  <c r="N52" i="5"/>
  <c r="O52" i="5" s="1"/>
  <c r="R52" i="5" s="1"/>
  <c r="L3" i="10" s="1"/>
  <c r="F3" i="10" s="1"/>
  <c r="V62" i="5"/>
  <c r="U62" i="5" s="1"/>
  <c r="A135" i="5"/>
  <c r="J68" i="5"/>
  <c r="P68" i="5"/>
  <c r="T143" i="5"/>
  <c r="D143" i="5"/>
  <c r="E154" i="5"/>
  <c r="I154" i="5"/>
  <c r="A72" i="8"/>
  <c r="A78" i="8"/>
  <c r="A83" i="8"/>
  <c r="A75" i="8"/>
  <c r="A76" i="8"/>
  <c r="A85" i="8"/>
  <c r="A73" i="8"/>
  <c r="A86" i="8"/>
  <c r="A74" i="8"/>
  <c r="E94" i="8"/>
  <c r="K94" i="8"/>
  <c r="U94" i="8" s="1"/>
  <c r="S94" i="8"/>
  <c r="P108" i="5"/>
  <c r="V108" i="5"/>
  <c r="E108" i="5"/>
  <c r="P137" i="5"/>
  <c r="A71" i="8"/>
  <c r="A49" i="5"/>
  <c r="A82" i="5"/>
  <c r="A37" i="5"/>
  <c r="A108" i="5"/>
  <c r="A13" i="5"/>
  <c r="A98" i="5"/>
  <c r="V102" i="5"/>
  <c r="A133" i="5"/>
  <c r="A95" i="8"/>
  <c r="N78" i="5"/>
  <c r="O78" i="5" s="1"/>
  <c r="N154" i="5"/>
  <c r="N112" i="5"/>
  <c r="O112" i="5" s="1"/>
  <c r="A41" i="5"/>
  <c r="N84" i="8"/>
  <c r="A88" i="5"/>
  <c r="A78" i="5"/>
  <c r="A45" i="5"/>
  <c r="A131" i="5"/>
  <c r="A98" i="8"/>
  <c r="P100" i="5"/>
  <c r="R100" i="5" s="1"/>
  <c r="L51" i="10" s="1"/>
  <c r="P90" i="5"/>
  <c r="V88" i="5"/>
  <c r="P114" i="5"/>
  <c r="N85" i="8"/>
  <c r="A110" i="5"/>
  <c r="S21" i="5"/>
  <c r="K21" i="7" s="1"/>
  <c r="M21" i="8"/>
  <c r="Q21" i="8" s="1"/>
  <c r="C21" i="9" s="1"/>
  <c r="B218" i="2"/>
  <c r="C54" i="6" s="1"/>
  <c r="C155" i="2"/>
  <c r="C154" i="2"/>
  <c r="C150" i="2"/>
  <c r="C147" i="2"/>
  <c r="B141" i="2"/>
  <c r="C138" i="2"/>
  <c r="C135" i="2"/>
  <c r="B135" i="2"/>
  <c r="B134" i="2"/>
  <c r="C133" i="2"/>
  <c r="B133" i="2"/>
  <c r="B130" i="2"/>
  <c r="B128" i="2"/>
  <c r="C128" i="2"/>
  <c r="B116" i="2"/>
  <c r="B114" i="2"/>
  <c r="C114" i="2"/>
  <c r="C109" i="2"/>
  <c r="B108" i="2"/>
  <c r="C108" i="2"/>
  <c r="C105" i="2"/>
  <c r="C104" i="2"/>
  <c r="B102" i="2"/>
  <c r="C102" i="2"/>
  <c r="B101" i="2"/>
  <c r="B98" i="2"/>
  <c r="C98" i="2"/>
  <c r="C97" i="2"/>
  <c r="B96" i="2"/>
  <c r="C96" i="2"/>
  <c r="C93" i="2"/>
  <c r="A148" i="5"/>
  <c r="A157" i="5"/>
  <c r="A149" i="5"/>
  <c r="A156" i="5"/>
  <c r="A143" i="5"/>
  <c r="A158" i="5"/>
  <c r="A33" i="5"/>
  <c r="A123" i="5"/>
  <c r="A43" i="5"/>
  <c r="A90" i="5"/>
  <c r="A7" i="5"/>
  <c r="A11" i="5"/>
  <c r="A31" i="5"/>
  <c r="A54" i="5"/>
  <c r="A19" i="5"/>
  <c r="A25" i="5"/>
  <c r="A56" i="5"/>
  <c r="A129" i="5"/>
  <c r="A3" i="5"/>
  <c r="A94" i="5"/>
  <c r="E86" i="5"/>
  <c r="Q86" i="5" s="1"/>
  <c r="N86" i="5"/>
  <c r="O86" i="5" s="1"/>
  <c r="P86" i="5"/>
  <c r="E100" i="5"/>
  <c r="T100" i="5" s="1"/>
  <c r="V100" i="5"/>
  <c r="N110" i="5"/>
  <c r="O110" i="5" s="1"/>
  <c r="E110" i="5"/>
  <c r="V110" i="5"/>
  <c r="E11" i="8"/>
  <c r="S11" i="8" s="1"/>
  <c r="N11" i="8"/>
  <c r="O11" i="8" s="1"/>
  <c r="R11" i="8" s="1"/>
  <c r="I11" i="9" s="1"/>
  <c r="C214" i="2"/>
  <c r="F50" i="6" s="1"/>
  <c r="B214" i="2"/>
  <c r="C50" i="6" s="1"/>
  <c r="C202" i="2"/>
  <c r="F38" i="6" s="1"/>
  <c r="B202" i="2"/>
  <c r="C38" i="6" s="1"/>
  <c r="B182" i="2"/>
  <c r="C18" i="6" s="1"/>
  <c r="C182" i="2"/>
  <c r="F18" i="6" s="1"/>
  <c r="C174" i="2"/>
  <c r="F10" i="6" s="1"/>
  <c r="B174" i="2"/>
  <c r="C10" i="6" s="1"/>
  <c r="B157" i="2"/>
  <c r="C157" i="2"/>
  <c r="B149" i="2"/>
  <c r="C149" i="2"/>
  <c r="C91" i="2"/>
  <c r="I91" i="2" s="1"/>
  <c r="B91" i="2"/>
  <c r="A151" i="5"/>
  <c r="K168" i="5"/>
  <c r="U168" i="5" s="1"/>
  <c r="S168" i="5"/>
  <c r="T168" i="5" s="1"/>
  <c r="A165" i="5"/>
  <c r="A167" i="5"/>
  <c r="A166" i="5"/>
  <c r="A169" i="5"/>
  <c r="A171" i="5"/>
  <c r="N2" i="3"/>
  <c r="A84" i="5"/>
  <c r="E171" i="5"/>
  <c r="R171" i="5"/>
  <c r="E172" i="5"/>
  <c r="R172" i="5"/>
  <c r="E147" i="5"/>
  <c r="N147" i="5"/>
  <c r="S98" i="8"/>
  <c r="K98" i="8"/>
  <c r="U98" i="8" s="1"/>
  <c r="N63" i="8"/>
  <c r="O63" i="8" s="1"/>
  <c r="E17" i="8"/>
  <c r="Q17" i="8" s="1"/>
  <c r="C17" i="9" s="1"/>
  <c r="N35" i="8"/>
  <c r="O35" i="8" s="1"/>
  <c r="P35" i="8"/>
  <c r="B76" i="2"/>
  <c r="C76" i="2"/>
  <c r="B41" i="2"/>
  <c r="C41" i="2"/>
  <c r="B6" i="2"/>
  <c r="C6" i="2"/>
  <c r="V66" i="5"/>
  <c r="E66" i="5"/>
  <c r="T66" i="5" s="1"/>
  <c r="A68" i="5"/>
  <c r="K165" i="5"/>
  <c r="U165" i="5" s="1"/>
  <c r="S165" i="5"/>
  <c r="T165" i="5" s="1"/>
  <c r="M3" i="5"/>
  <c r="Q3" i="5" s="1"/>
  <c r="C3" i="7" s="1"/>
  <c r="N3" i="5"/>
  <c r="O3" i="5" s="1"/>
  <c r="R3" i="5" s="1"/>
  <c r="J3" i="7" s="1"/>
  <c r="A33" i="8"/>
  <c r="A29" i="8"/>
  <c r="A45" i="8"/>
  <c r="A39" i="8"/>
  <c r="A55" i="8"/>
  <c r="A7" i="8"/>
  <c r="A31" i="8"/>
  <c r="A35" i="8"/>
  <c r="A59" i="8"/>
  <c r="N53" i="8"/>
  <c r="O53" i="8" s="1"/>
  <c r="M53" i="8"/>
  <c r="M45" i="5"/>
  <c r="Q45" i="5" s="1"/>
  <c r="C45" i="7" s="1"/>
  <c r="N45" i="5"/>
  <c r="O45" i="5" s="1"/>
  <c r="R45" i="5" s="1"/>
  <c r="J45" i="7" s="1"/>
  <c r="E77" i="8"/>
  <c r="I77" i="8"/>
  <c r="J77" i="8" s="1"/>
  <c r="N83" i="8"/>
  <c r="E13" i="8"/>
  <c r="S13" i="8" s="1"/>
  <c r="D13" i="9" s="1"/>
  <c r="N13" i="8"/>
  <c r="O13" i="8" s="1"/>
  <c r="R13" i="8" s="1"/>
  <c r="I13" i="9" s="1"/>
  <c r="B65" i="2"/>
  <c r="N9" i="5"/>
  <c r="O9" i="5" s="1"/>
  <c r="R9" i="5" s="1"/>
  <c r="J9" i="7" s="1"/>
  <c r="P133" i="5"/>
  <c r="E168" i="5"/>
  <c r="R168" i="5"/>
  <c r="K93" i="8"/>
  <c r="U93" i="8" s="1"/>
  <c r="S93" i="8"/>
  <c r="Q45" i="8"/>
  <c r="C45" i="9" s="1"/>
  <c r="E94" i="5"/>
  <c r="P94" i="5"/>
  <c r="S148" i="5" l="1"/>
  <c r="M148" i="5" s="1"/>
  <c r="R148" i="5" s="1"/>
  <c r="Q104" i="5"/>
  <c r="V101" i="8"/>
  <c r="R125" i="5"/>
  <c r="J41" i="7"/>
  <c r="M41" i="7" s="1"/>
  <c r="J11" i="7"/>
  <c r="M11" i="7" s="1"/>
  <c r="J35" i="7"/>
  <c r="M35" i="7" s="1"/>
  <c r="O145" i="5"/>
  <c r="Q145" i="5" s="1"/>
  <c r="J47" i="7"/>
  <c r="M47" i="7" s="1"/>
  <c r="J19" i="7"/>
  <c r="M19" i="7" s="1"/>
  <c r="R41" i="8"/>
  <c r="I41" i="9" s="1"/>
  <c r="P156" i="5"/>
  <c r="Q156" i="5" s="1"/>
  <c r="R51" i="8"/>
  <c r="R104" i="5"/>
  <c r="Q25" i="5"/>
  <c r="C25" i="7" s="1"/>
  <c r="U125" i="5"/>
  <c r="U104" i="5"/>
  <c r="N9" i="3"/>
  <c r="N10" i="3"/>
  <c r="R110" i="5"/>
  <c r="R92" i="5"/>
  <c r="L43" i="10" s="1"/>
  <c r="R59" i="8"/>
  <c r="P153" i="5"/>
  <c r="S153" i="5" s="1"/>
  <c r="S72" i="8"/>
  <c r="M72" i="8" s="1"/>
  <c r="R72" i="8" s="1"/>
  <c r="O149" i="5"/>
  <c r="Q149" i="5" s="1"/>
  <c r="M149" i="5"/>
  <c r="R149" i="5" s="1"/>
  <c r="J86" i="8"/>
  <c r="J151" i="5"/>
  <c r="P80" i="8"/>
  <c r="S80" i="8" s="1"/>
  <c r="V80" i="8" s="1"/>
  <c r="R135" i="5"/>
  <c r="V95" i="8"/>
  <c r="S151" i="5"/>
  <c r="T151" i="5" s="1"/>
  <c r="R94" i="5"/>
  <c r="L45" i="10" s="1"/>
  <c r="P82" i="8"/>
  <c r="S82" i="8" s="1"/>
  <c r="R76" i="8"/>
  <c r="Q17" i="5"/>
  <c r="C17" i="7" s="1"/>
  <c r="R70" i="5"/>
  <c r="L21" i="10" s="1"/>
  <c r="V166" i="5"/>
  <c r="M11" i="1"/>
  <c r="S71" i="8"/>
  <c r="M71" i="8" s="1"/>
  <c r="R71" i="8" s="1"/>
  <c r="R45" i="8"/>
  <c r="I45" i="9" s="1"/>
  <c r="R63" i="8"/>
  <c r="M29" i="7"/>
  <c r="R68" i="5"/>
  <c r="L19" i="10" s="1"/>
  <c r="Q90" i="5"/>
  <c r="C41" i="10" s="1"/>
  <c r="R106" i="5"/>
  <c r="U17" i="5"/>
  <c r="V171" i="5"/>
  <c r="Q137" i="5"/>
  <c r="U64" i="5"/>
  <c r="R108" i="5"/>
  <c r="R49" i="8"/>
  <c r="I49" i="9" s="1"/>
  <c r="U60" i="5"/>
  <c r="M23" i="7"/>
  <c r="V169" i="5"/>
  <c r="Q151" i="5"/>
  <c r="M21" i="7"/>
  <c r="R53" i="8"/>
  <c r="R90" i="5"/>
  <c r="L41" i="10" s="1"/>
  <c r="N11" i="3"/>
  <c r="B5" i="4" s="1"/>
  <c r="P84" i="8"/>
  <c r="S84" i="8" s="1"/>
  <c r="R55" i="8"/>
  <c r="V167" i="5"/>
  <c r="S86" i="8"/>
  <c r="M86" i="8" s="1"/>
  <c r="R37" i="8"/>
  <c r="I37" i="9" s="1"/>
  <c r="F2" i="6"/>
  <c r="S144" i="5"/>
  <c r="M144" i="5" s="1"/>
  <c r="R144" i="5" s="1"/>
  <c r="R133" i="5"/>
  <c r="P83" i="8"/>
  <c r="S83" i="8" s="1"/>
  <c r="T83" i="8" s="1"/>
  <c r="C17" i="1"/>
  <c r="R114" i="5"/>
  <c r="R72" i="5"/>
  <c r="L23" i="10" s="1"/>
  <c r="J21" i="10"/>
  <c r="O76" i="8"/>
  <c r="Q76" i="8" s="1"/>
  <c r="T125" i="5"/>
  <c r="U25" i="5"/>
  <c r="U66" i="5"/>
  <c r="N3" i="3"/>
  <c r="N33" i="3"/>
  <c r="M17" i="1"/>
  <c r="V170" i="5"/>
  <c r="P79" i="8"/>
  <c r="J79" i="8"/>
  <c r="C2" i="6"/>
  <c r="U35" i="5"/>
  <c r="U43" i="5"/>
  <c r="U102" i="5"/>
  <c r="R131" i="5"/>
  <c r="S146" i="5"/>
  <c r="M146" i="5" s="1"/>
  <c r="R146" i="5" s="1"/>
  <c r="V99" i="8"/>
  <c r="Q102" i="5"/>
  <c r="R76" i="5"/>
  <c r="L27" i="10" s="1"/>
  <c r="S74" i="8"/>
  <c r="M74" i="8" s="1"/>
  <c r="R74" i="8" s="1"/>
  <c r="Q64" i="5"/>
  <c r="C15" i="10" s="1"/>
  <c r="N21" i="3"/>
  <c r="Q43" i="5"/>
  <c r="C43" i="7" s="1"/>
  <c r="R78" i="5"/>
  <c r="L29" i="10" s="1"/>
  <c r="O75" i="8"/>
  <c r="Q75" i="8" s="1"/>
  <c r="Q68" i="5"/>
  <c r="C19" i="10" s="1"/>
  <c r="N22" i="3"/>
  <c r="P152" i="5"/>
  <c r="J152" i="5"/>
  <c r="M19" i="1"/>
  <c r="Q58" i="5"/>
  <c r="J9" i="10" s="1"/>
  <c r="R80" i="5"/>
  <c r="L31" i="10" s="1"/>
  <c r="N23" i="3"/>
  <c r="B7" i="4" s="1"/>
  <c r="R98" i="5"/>
  <c r="L49" i="10" s="1"/>
  <c r="R127" i="5"/>
  <c r="V173" i="5"/>
  <c r="U41" i="5"/>
  <c r="U90" i="5"/>
  <c r="Q86" i="8"/>
  <c r="V96" i="8"/>
  <c r="R123" i="5"/>
  <c r="V168" i="5"/>
  <c r="Q53" i="8"/>
  <c r="V172" i="5"/>
  <c r="U96" i="5"/>
  <c r="P85" i="8"/>
  <c r="S85" i="8" s="1"/>
  <c r="T85" i="8" s="1"/>
  <c r="R61" i="8"/>
  <c r="T64" i="5"/>
  <c r="J7" i="10"/>
  <c r="J35" i="10"/>
  <c r="C35" i="10"/>
  <c r="Q35" i="5"/>
  <c r="C35" i="7" s="1"/>
  <c r="U68" i="5"/>
  <c r="R102" i="5"/>
  <c r="U56" i="5"/>
  <c r="M43" i="7"/>
  <c r="H17" i="3"/>
  <c r="O17" i="3"/>
  <c r="P81" i="8"/>
  <c r="J81" i="8"/>
  <c r="C43" i="10"/>
  <c r="J43" i="10"/>
  <c r="R86" i="5"/>
  <c r="L37" i="10" s="1"/>
  <c r="C19" i="1"/>
  <c r="U33" i="5"/>
  <c r="U80" i="5"/>
  <c r="T56" i="5"/>
  <c r="D7" i="10" s="1"/>
  <c r="M25" i="7"/>
  <c r="Q41" i="5"/>
  <c r="C41" i="7" s="1"/>
  <c r="P158" i="5"/>
  <c r="A16" i="3"/>
  <c r="N15" i="3"/>
  <c r="J49" i="10"/>
  <c r="C49" i="10"/>
  <c r="V100" i="8"/>
  <c r="S77" i="8"/>
  <c r="M77" i="8" s="1"/>
  <c r="R77" i="8" s="1"/>
  <c r="C5" i="10"/>
  <c r="M27" i="7"/>
  <c r="T98" i="5"/>
  <c r="U98" i="5"/>
  <c r="Q112" i="5"/>
  <c r="I87" i="2"/>
  <c r="O150" i="5"/>
  <c r="Q150" i="5" s="1"/>
  <c r="U58" i="5"/>
  <c r="O73" i="8"/>
  <c r="Q73" i="8" s="1"/>
  <c r="M49" i="7"/>
  <c r="S7" i="8"/>
  <c r="D7" i="9" s="1"/>
  <c r="Q7" i="8"/>
  <c r="C7" i="9" s="1"/>
  <c r="T72" i="5"/>
  <c r="Q72" i="5"/>
  <c r="Q49" i="5"/>
  <c r="C49" i="7" s="1"/>
  <c r="U88" i="5"/>
  <c r="R137" i="5"/>
  <c r="Q114" i="5"/>
  <c r="R75" i="8"/>
  <c r="M37" i="7"/>
  <c r="Q76" i="5"/>
  <c r="M15" i="7"/>
  <c r="R82" i="5"/>
  <c r="L33" i="10" s="1"/>
  <c r="U49" i="5"/>
  <c r="O80" i="8"/>
  <c r="U72" i="5"/>
  <c r="A28" i="3"/>
  <c r="N27" i="3"/>
  <c r="M33" i="7"/>
  <c r="U76" i="5"/>
  <c r="R74" i="5"/>
  <c r="L25" i="10" s="1"/>
  <c r="Q60" i="5"/>
  <c r="R129" i="5"/>
  <c r="I28" i="3"/>
  <c r="G29" i="3" s="1"/>
  <c r="D28" i="3"/>
  <c r="O28" i="3"/>
  <c r="C33" i="10"/>
  <c r="J33" i="10"/>
  <c r="U110" i="5"/>
  <c r="U100" i="5"/>
  <c r="U114" i="5"/>
  <c r="M73" i="8"/>
  <c r="R73" i="8" s="1"/>
  <c r="P155" i="5"/>
  <c r="J155" i="5"/>
  <c r="Q80" i="5"/>
  <c r="R47" i="8"/>
  <c r="I47" i="9" s="1"/>
  <c r="M7" i="7"/>
  <c r="M39" i="7"/>
  <c r="S33" i="5"/>
  <c r="K33" i="7" s="1"/>
  <c r="Q33" i="5"/>
  <c r="C33" i="7" s="1"/>
  <c r="J157" i="5"/>
  <c r="P157" i="5"/>
  <c r="S157" i="5" s="1"/>
  <c r="T157" i="5" s="1"/>
  <c r="T74" i="5"/>
  <c r="Q74" i="5"/>
  <c r="U129" i="5"/>
  <c r="M9" i="1"/>
  <c r="Q133" i="5"/>
  <c r="M5" i="7"/>
  <c r="F5" i="7" s="1"/>
  <c r="C29" i="10"/>
  <c r="J29" i="10"/>
  <c r="T129" i="5"/>
  <c r="Q129" i="5"/>
  <c r="U74" i="5"/>
  <c r="U133" i="5"/>
  <c r="M9" i="7"/>
  <c r="C37" i="10"/>
  <c r="J37" i="10"/>
  <c r="T93" i="8"/>
  <c r="V93" i="8" s="1"/>
  <c r="Q13" i="8"/>
  <c r="C13" i="9" s="1"/>
  <c r="M3" i="7"/>
  <c r="F3" i="7" s="1"/>
  <c r="T98" i="8"/>
  <c r="V98" i="8" s="1"/>
  <c r="M31" i="7"/>
  <c r="E143" i="5"/>
  <c r="N143" i="5"/>
  <c r="S143" i="5" s="1"/>
  <c r="J3" i="10"/>
  <c r="C3" i="10"/>
  <c r="A133" i="2"/>
  <c r="C13" i="10"/>
  <c r="J13" i="10"/>
  <c r="M13" i="7"/>
  <c r="T94" i="5"/>
  <c r="Q94" i="5"/>
  <c r="U94" i="5"/>
  <c r="M45" i="7"/>
  <c r="R35" i="8"/>
  <c r="I35" i="9" s="1"/>
  <c r="O147" i="5"/>
  <c r="Q147" i="5" s="1"/>
  <c r="S147" i="5"/>
  <c r="M147" i="5" s="1"/>
  <c r="R147" i="5" s="1"/>
  <c r="D11" i="9"/>
  <c r="Q11" i="8"/>
  <c r="C11" i="9" s="1"/>
  <c r="O84" i="8"/>
  <c r="T94" i="8"/>
  <c r="V94" i="8" s="1"/>
  <c r="F40" i="3"/>
  <c r="N39" i="3"/>
  <c r="R112" i="5"/>
  <c r="R88" i="5"/>
  <c r="L39" i="10" s="1"/>
  <c r="V165" i="5"/>
  <c r="V97" i="8"/>
  <c r="Q66" i="5"/>
  <c r="S13" i="5"/>
  <c r="K13" i="7" s="1"/>
  <c r="T13" i="5"/>
  <c r="D13" i="7" s="1"/>
  <c r="C47" i="1"/>
  <c r="C49" i="1"/>
  <c r="C51" i="1"/>
  <c r="T86" i="5"/>
  <c r="U86" i="5"/>
  <c r="O154" i="5"/>
  <c r="Q100" i="5"/>
  <c r="T108" i="5"/>
  <c r="Q108" i="5"/>
  <c r="P154" i="5"/>
  <c r="J154" i="5"/>
  <c r="O78" i="8"/>
  <c r="Q78" i="8" s="1"/>
  <c r="T88" i="5"/>
  <c r="Q88" i="5"/>
  <c r="Q96" i="5"/>
  <c r="M17" i="7"/>
  <c r="A35" i="3"/>
  <c r="N35" i="3" s="1"/>
  <c r="N34" i="3"/>
  <c r="Q13" i="5"/>
  <c r="C13" i="7" s="1"/>
  <c r="O83" i="8"/>
  <c r="T110" i="5"/>
  <c r="Q110" i="5"/>
  <c r="O85" i="8"/>
  <c r="S78" i="8"/>
  <c r="M78" i="8" s="1"/>
  <c r="R78" i="8" s="1"/>
  <c r="U108" i="5"/>
  <c r="U112" i="5"/>
  <c r="R96" i="5"/>
  <c r="L47" i="10" s="1"/>
  <c r="R65" i="8"/>
  <c r="R43" i="8"/>
  <c r="I43" i="9" s="1"/>
  <c r="F5" i="3"/>
  <c r="N5" i="3" s="1"/>
  <c r="N4" i="3"/>
  <c r="A11" i="2"/>
  <c r="U13" i="5"/>
  <c r="A176" i="2"/>
  <c r="A178" i="2" s="1"/>
  <c r="A180" i="2" s="1"/>
  <c r="A182" i="2" s="1"/>
  <c r="A184" i="2" s="1"/>
  <c r="A186" i="2" s="1"/>
  <c r="A188" i="2" s="1"/>
  <c r="A190" i="2" s="1"/>
  <c r="A192" i="2" s="1"/>
  <c r="A194" i="2" s="1"/>
  <c r="A196" i="2" s="1"/>
  <c r="A198" i="2" s="1"/>
  <c r="A200" i="2" s="1"/>
  <c r="A202" i="2" s="1"/>
  <c r="A204" i="2" s="1"/>
  <c r="A206" i="2" s="1"/>
  <c r="A208" i="2" s="1"/>
  <c r="A210" i="2" s="1"/>
  <c r="A212" i="2" s="1"/>
  <c r="A214" i="2" s="1"/>
  <c r="A216" i="2" s="1"/>
  <c r="A218" i="2" s="1"/>
  <c r="A220" i="2" s="1"/>
  <c r="A221" i="2" s="1"/>
  <c r="A223" i="2" s="1"/>
  <c r="A224" i="2" s="1"/>
  <c r="A226" i="2" s="1"/>
  <c r="C9" i="1"/>
  <c r="S156" i="5" l="1"/>
  <c r="T156" i="5" s="1"/>
  <c r="Q84" i="8"/>
  <c r="Q153" i="5"/>
  <c r="Q83" i="8"/>
  <c r="C51" i="10"/>
  <c r="J51" i="10"/>
  <c r="Q80" i="8"/>
  <c r="Q82" i="8"/>
  <c r="M156" i="5"/>
  <c r="C31" i="1"/>
  <c r="U151" i="5"/>
  <c r="V151" i="5"/>
  <c r="M35" i="1"/>
  <c r="M151" i="5"/>
  <c r="M51" i="1"/>
  <c r="P11" i="3"/>
  <c r="C5" i="4" s="1"/>
  <c r="M33" i="1"/>
  <c r="J41" i="10"/>
  <c r="U156" i="5"/>
  <c r="V156" i="5"/>
  <c r="M49" i="1"/>
  <c r="J19" i="10"/>
  <c r="M47" i="1"/>
  <c r="T84" i="8"/>
  <c r="M84" i="8"/>
  <c r="V86" i="8"/>
  <c r="U86" i="8"/>
  <c r="T86" i="8"/>
  <c r="Q85" i="8"/>
  <c r="M31" i="1"/>
  <c r="J15" i="10"/>
  <c r="P23" i="3"/>
  <c r="C7" i="4" s="1"/>
  <c r="Q79" i="8"/>
  <c r="S79" i="8"/>
  <c r="V84" i="8"/>
  <c r="C9" i="10"/>
  <c r="S152" i="5"/>
  <c r="Q152" i="5"/>
  <c r="S158" i="5"/>
  <c r="S81" i="8"/>
  <c r="Q81" i="8"/>
  <c r="C35" i="1"/>
  <c r="N16" i="3"/>
  <c r="A17" i="3"/>
  <c r="N17" i="3" s="1"/>
  <c r="Q158" i="5"/>
  <c r="Q157" i="5"/>
  <c r="V82" i="8"/>
  <c r="U82" i="8"/>
  <c r="M82" i="8"/>
  <c r="T82" i="8"/>
  <c r="C33" i="1"/>
  <c r="U84" i="8"/>
  <c r="M80" i="8"/>
  <c r="T80" i="8"/>
  <c r="U80" i="8"/>
  <c r="C27" i="10"/>
  <c r="J27" i="10"/>
  <c r="S155" i="5"/>
  <c r="U155" i="5" s="1"/>
  <c r="Q155" i="5"/>
  <c r="J11" i="10"/>
  <c r="C11" i="10"/>
  <c r="J23" i="10"/>
  <c r="C23" i="10"/>
  <c r="C25" i="10"/>
  <c r="J25" i="10"/>
  <c r="M157" i="5"/>
  <c r="V157" i="5"/>
  <c r="M153" i="5"/>
  <c r="T153" i="5"/>
  <c r="V153" i="5"/>
  <c r="U157" i="5"/>
  <c r="C31" i="10"/>
  <c r="J31" i="10"/>
  <c r="A29" i="3"/>
  <c r="D29" i="3" s="1"/>
  <c r="N28" i="3"/>
  <c r="U153" i="5"/>
  <c r="V85" i="8"/>
  <c r="M83" i="8"/>
  <c r="J47" i="10"/>
  <c r="C47" i="10"/>
  <c r="Q154" i="5"/>
  <c r="S154" i="5"/>
  <c r="U154" i="5" s="1"/>
  <c r="M27" i="1"/>
  <c r="C23" i="1"/>
  <c r="U85" i="8"/>
  <c r="R85" i="8" s="1"/>
  <c r="C27" i="1"/>
  <c r="A12" i="2"/>
  <c r="B9" i="4"/>
  <c r="P35" i="3"/>
  <c r="C9" i="4" s="1"/>
  <c r="J17" i="10"/>
  <c r="C17" i="10"/>
  <c r="F41" i="3"/>
  <c r="N41" i="3" s="1"/>
  <c r="N40" i="3"/>
  <c r="A134" i="2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M85" i="8"/>
  <c r="C45" i="10"/>
  <c r="J45" i="10"/>
  <c r="M143" i="5"/>
  <c r="R143" i="5" s="1"/>
  <c r="O143" i="5"/>
  <c r="Q143" i="5" s="1"/>
  <c r="P5" i="3"/>
  <c r="C4" i="4" s="1"/>
  <c r="B4" i="4"/>
  <c r="U83" i="8"/>
  <c r="V83" i="8"/>
  <c r="J39" i="10"/>
  <c r="C39" i="10"/>
  <c r="M23" i="1"/>
  <c r="R151" i="5" l="1"/>
  <c r="R157" i="5"/>
  <c r="R156" i="5"/>
  <c r="R86" i="8"/>
  <c r="R84" i="8"/>
  <c r="U79" i="8"/>
  <c r="V79" i="8"/>
  <c r="T79" i="8"/>
  <c r="M79" i="8"/>
  <c r="C41" i="1"/>
  <c r="M152" i="5"/>
  <c r="V152" i="5"/>
  <c r="T152" i="5"/>
  <c r="U152" i="5"/>
  <c r="R80" i="8"/>
  <c r="R82" i="8"/>
  <c r="U81" i="8"/>
  <c r="M81" i="8"/>
  <c r="V81" i="8"/>
  <c r="T81" i="8"/>
  <c r="V158" i="5"/>
  <c r="M158" i="5"/>
  <c r="T158" i="5"/>
  <c r="B6" i="4"/>
  <c r="P17" i="3"/>
  <c r="C6" i="4" s="1"/>
  <c r="U158" i="5"/>
  <c r="C39" i="1"/>
  <c r="C43" i="1"/>
  <c r="R153" i="5"/>
  <c r="R83" i="8"/>
  <c r="N29" i="3"/>
  <c r="V155" i="5"/>
  <c r="T155" i="5"/>
  <c r="M155" i="5"/>
  <c r="P41" i="3"/>
  <c r="C10" i="4" s="1"/>
  <c r="B10" i="4"/>
  <c r="A13" i="2"/>
  <c r="C13" i="1"/>
  <c r="M13" i="1"/>
  <c r="T154" i="5"/>
  <c r="V154" i="5"/>
  <c r="M154" i="5"/>
  <c r="R79" i="8" l="1"/>
  <c r="R152" i="5"/>
  <c r="R81" i="8"/>
  <c r="R158" i="5"/>
  <c r="R155" i="5"/>
  <c r="B8" i="4"/>
  <c r="B56" i="1" s="1"/>
  <c r="P29" i="3"/>
  <c r="C8" i="4" s="1"/>
  <c r="M56" i="1" s="1"/>
  <c r="R154" i="5"/>
  <c r="A14" i="2"/>
  <c r="M41" i="1" l="1"/>
  <c r="B57" i="1"/>
  <c r="M57" i="1"/>
  <c r="M55" i="1"/>
  <c r="B55" i="1"/>
  <c r="A15" i="2"/>
  <c r="A16" i="2" s="1"/>
  <c r="A17" i="2" s="1"/>
  <c r="A18" i="2" s="1"/>
  <c r="A19" i="2" s="1"/>
  <c r="A20" i="2" s="1"/>
  <c r="M39" i="1"/>
  <c r="M43" i="1"/>
  <c r="M5" i="1" l="1"/>
  <c r="M7" i="1"/>
  <c r="C7" i="1"/>
  <c r="C5" i="1"/>
</calcChain>
</file>

<file path=xl/sharedStrings.xml><?xml version="1.0" encoding="utf-8"?>
<sst xmlns="http://schemas.openxmlformats.org/spreadsheetml/2006/main" count="351" uniqueCount="60">
  <si>
    <t>Lösung:</t>
  </si>
  <si>
    <t>Aufgabe 1:</t>
  </si>
  <si>
    <t>Aufgabe 2:</t>
  </si>
  <si>
    <t>Für neue Zufallswerte</t>
  </si>
  <si>
    <t>F9 drücken</t>
  </si>
  <si>
    <t>a)</t>
  </si>
  <si>
    <t>b)</t>
  </si>
  <si>
    <t>d)</t>
  </si>
  <si>
    <t>&lt;- muss prim sein</t>
  </si>
  <si>
    <t>·</t>
  </si>
  <si>
    <t>Zufallszahl</t>
  </si>
  <si>
    <t>Berechne</t>
  </si>
  <si>
    <t>Aufgabe 3:</t>
  </si>
  <si>
    <t>c)</t>
  </si>
  <si>
    <t>Aufgabe 4:</t>
  </si>
  <si>
    <t>Aufgabe 5:</t>
  </si>
  <si>
    <t>e)</t>
  </si>
  <si>
    <t>f)</t>
  </si>
  <si>
    <t>g)</t>
  </si>
  <si>
    <t xml:space="preserve"> 
</t>
  </si>
  <si>
    <t>x</t>
  </si>
  <si>
    <t xml:space="preserve"> = </t>
  </si>
  <si>
    <t xml:space="preserve">   </t>
  </si>
  <si>
    <t>|:</t>
  </si>
  <si>
    <t xml:space="preserve"> + </t>
  </si>
  <si>
    <t>|-</t>
  </si>
  <si>
    <t xml:space="preserve"> - </t>
  </si>
  <si>
    <t>|+</t>
  </si>
  <si>
    <t>|:(</t>
  </si>
  <si>
    <t>)</t>
  </si>
  <si>
    <t>(x</t>
  </si>
  <si>
    <t xml:space="preserve">) = </t>
  </si>
  <si>
    <t>|</t>
  </si>
  <si>
    <t>T</t>
  </si>
  <si>
    <t xml:space="preserve">(x + </t>
  </si>
  <si>
    <t>1)</t>
  </si>
  <si>
    <t>2)</t>
  </si>
  <si>
    <t>3)</t>
  </si>
  <si>
    <t>Löse</t>
  </si>
  <si>
    <t>h)</t>
  </si>
  <si>
    <t>i)</t>
  </si>
  <si>
    <t>j)</t>
  </si>
  <si>
    <t>k)</t>
  </si>
  <si>
    <t>l)</t>
  </si>
  <si>
    <t>Ausmultiplizieren</t>
  </si>
  <si>
    <t>Ausklammern</t>
  </si>
  <si>
    <t>Vereinfache</t>
  </si>
  <si>
    <t>Rechnen mit Rationalen Zahlen, Terme und Gleichungen</t>
  </si>
  <si>
    <t>Rationale Zahlen</t>
  </si>
  <si>
    <t>Multipliziere aus</t>
  </si>
  <si>
    <t>X</t>
  </si>
  <si>
    <t>=</t>
  </si>
  <si>
    <t xml:space="preserve"> </t>
  </si>
  <si>
    <t>mittel</t>
  </si>
  <si>
    <t>www.mathekars.de</t>
  </si>
  <si>
    <t>© Sascha Hunsicker 2020</t>
  </si>
  <si>
    <t>Lösung</t>
  </si>
  <si>
    <t>25.</t>
  </si>
  <si>
    <t>www.schlauistwow.de</t>
  </si>
  <si>
    <t>Bitte ins grüne Feld Leertaste und dann Enter drücken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</si>
</sst>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4" fillId="0" borderId="0" xfId="0" applyFont="1"/>
    <xf numFmtId="2" fontId="0" fillId="0" borderId="0" xfId="0" applyNumberFormat="1"/>
    <xf numFmtId="0" fontId="0" fillId="0" borderId="0" xfId="0" quotePrefix="1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Fill="1" applyBorder="1"/>
    <xf numFmtId="0" fontId="0" fillId="0" borderId="0" xfId="0" applyAlignment="1">
      <alignment vertical="top"/>
    </xf>
    <xf numFmtId="0" fontId="6" fillId="0" borderId="1" xfId="0" applyFont="1" applyBorder="1"/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Border="1"/>
    <xf numFmtId="0" fontId="1" fillId="0" borderId="2" xfId="0" applyFont="1" applyBorder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1</xdr:row>
      <xdr:rowOff>19051</xdr:rowOff>
    </xdr:from>
    <xdr:to>
      <xdr:col>2</xdr:col>
      <xdr:colOff>403743</xdr:colOff>
      <xdr:row>1</xdr:row>
      <xdr:rowOff>142875</xdr:rowOff>
    </xdr:to>
    <xdr:sp macro="" textlink="">
      <xdr:nvSpPr>
        <xdr:cNvPr id="2" name="Nach unten gekrümmter Pfeil 1">
          <a:extLst>
            <a:ext uri="{FF2B5EF4-FFF2-40B4-BE49-F238E27FC236}">
              <a16:creationId xmlns:a16="http://schemas.microsoft.com/office/drawing/2014/main" id="{CFF09E2C-A959-438D-823C-0F276149B98E}"/>
            </a:ext>
          </a:extLst>
        </xdr:cNvPr>
        <xdr:cNvSpPr/>
      </xdr:nvSpPr>
      <xdr:spPr>
        <a:xfrm>
          <a:off x="1123949" y="209551"/>
          <a:ext cx="323851" cy="123824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</xdr:col>
      <xdr:colOff>95250</xdr:colOff>
      <xdr:row>3</xdr:row>
      <xdr:rowOff>9525</xdr:rowOff>
    </xdr:from>
    <xdr:to>
      <xdr:col>2</xdr:col>
      <xdr:colOff>621283</xdr:colOff>
      <xdr:row>3</xdr:row>
      <xdr:rowOff>104775</xdr:rowOff>
    </xdr:to>
    <xdr:sp macro="" textlink="">
      <xdr:nvSpPr>
        <xdr:cNvPr id="3" name="Nach oben gekrümmter Pfeil 2">
          <a:extLst>
            <a:ext uri="{FF2B5EF4-FFF2-40B4-BE49-F238E27FC236}">
              <a16:creationId xmlns:a16="http://schemas.microsoft.com/office/drawing/2014/main" id="{E480E7E7-B129-40F4-BCC4-E1BBC032B3DC}"/>
            </a:ext>
          </a:extLst>
        </xdr:cNvPr>
        <xdr:cNvSpPr/>
      </xdr:nvSpPr>
      <xdr:spPr>
        <a:xfrm>
          <a:off x="1152525" y="581025"/>
          <a:ext cx="514350" cy="95250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1</xdr:row>
      <xdr:rowOff>19051</xdr:rowOff>
    </xdr:from>
    <xdr:to>
      <xdr:col>2</xdr:col>
      <xdr:colOff>403743</xdr:colOff>
      <xdr:row>1</xdr:row>
      <xdr:rowOff>142875</xdr:rowOff>
    </xdr:to>
    <xdr:sp macro="" textlink="">
      <xdr:nvSpPr>
        <xdr:cNvPr id="2" name="Nach unten gekrümmter Pfeil 1">
          <a:extLst>
            <a:ext uri="{FF2B5EF4-FFF2-40B4-BE49-F238E27FC236}">
              <a16:creationId xmlns:a16="http://schemas.microsoft.com/office/drawing/2014/main" id="{2E39F6DB-6DD0-474C-BCC9-2083A990D8D4}"/>
            </a:ext>
          </a:extLst>
        </xdr:cNvPr>
        <xdr:cNvSpPr/>
      </xdr:nvSpPr>
      <xdr:spPr>
        <a:xfrm>
          <a:off x="361949" y="209551"/>
          <a:ext cx="323851" cy="123824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</xdr:col>
      <xdr:colOff>95250</xdr:colOff>
      <xdr:row>3</xdr:row>
      <xdr:rowOff>9525</xdr:rowOff>
    </xdr:from>
    <xdr:to>
      <xdr:col>2</xdr:col>
      <xdr:colOff>621283</xdr:colOff>
      <xdr:row>3</xdr:row>
      <xdr:rowOff>104775</xdr:rowOff>
    </xdr:to>
    <xdr:sp macro="" textlink="">
      <xdr:nvSpPr>
        <xdr:cNvPr id="3" name="Nach oben gekrümmter Pfeil 2">
          <a:extLst>
            <a:ext uri="{FF2B5EF4-FFF2-40B4-BE49-F238E27FC236}">
              <a16:creationId xmlns:a16="http://schemas.microsoft.com/office/drawing/2014/main" id="{7F44F9CA-1737-479E-BF4B-9CC3D2F8EC23}"/>
            </a:ext>
          </a:extLst>
        </xdr:cNvPr>
        <xdr:cNvSpPr/>
      </xdr:nvSpPr>
      <xdr:spPr>
        <a:xfrm>
          <a:off x="390525" y="581025"/>
          <a:ext cx="514350" cy="95250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91439</xdr:colOff>
      <xdr:row>1</xdr:row>
      <xdr:rowOff>1</xdr:rowOff>
    </xdr:from>
    <xdr:to>
      <xdr:col>2</xdr:col>
      <xdr:colOff>354231</xdr:colOff>
      <xdr:row>1</xdr:row>
      <xdr:rowOff>152400</xdr:rowOff>
    </xdr:to>
    <xdr:sp macro="" textlink="">
      <xdr:nvSpPr>
        <xdr:cNvPr id="2" name="Nach unten gekrümmter Pfeil 1">
          <a:extLst>
            <a:ext uri="{FF2B5EF4-FFF2-40B4-BE49-F238E27FC236}">
              <a16:creationId xmlns:a16="http://schemas.microsoft.com/office/drawing/2014/main" id="{BF21DDEF-239E-4B25-B2D5-95673BAB954E}"/>
            </a:ext>
          </a:extLst>
        </xdr:cNvPr>
        <xdr:cNvSpPr/>
      </xdr:nvSpPr>
      <xdr:spPr>
        <a:xfrm>
          <a:off x="609599" y="190501"/>
          <a:ext cx="257175" cy="152399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</xdr:col>
      <xdr:colOff>76201</xdr:colOff>
      <xdr:row>3</xdr:row>
      <xdr:rowOff>47625</xdr:rowOff>
    </xdr:from>
    <xdr:to>
      <xdr:col>2</xdr:col>
      <xdr:colOff>595983</xdr:colOff>
      <xdr:row>3</xdr:row>
      <xdr:rowOff>161925</xdr:rowOff>
    </xdr:to>
    <xdr:sp macro="" textlink="">
      <xdr:nvSpPr>
        <xdr:cNvPr id="3" name="Nach oben gekrümmter Pfeil 2">
          <a:extLst>
            <a:ext uri="{FF2B5EF4-FFF2-40B4-BE49-F238E27FC236}">
              <a16:creationId xmlns:a16="http://schemas.microsoft.com/office/drawing/2014/main" id="{60DDF2AC-EA84-4B66-943D-C5FA93478B9E}"/>
            </a:ext>
          </a:extLst>
        </xdr:cNvPr>
        <xdr:cNvSpPr/>
      </xdr:nvSpPr>
      <xdr:spPr>
        <a:xfrm>
          <a:off x="600076" y="619125"/>
          <a:ext cx="514350" cy="114300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Normal="100" workbookViewId="0">
      <selection activeCell="C31" sqref="C31"/>
    </sheetView>
  </sheetViews>
  <sheetFormatPr baseColWidth="10" defaultRowHeight="13.2" x14ac:dyDescent="0.25"/>
  <cols>
    <col min="1" max="1" width="2.44140625" customWidth="1"/>
    <col min="2" max="2" width="3.88671875" customWidth="1"/>
    <col min="3" max="3" width="6" customWidth="1"/>
    <col min="4" max="4" width="2.109375" bestFit="1" customWidth="1"/>
    <col min="5" max="5" width="8.109375" customWidth="1"/>
    <col min="6" max="6" width="2.109375" bestFit="1" customWidth="1"/>
    <col min="7" max="7" width="8.109375" customWidth="1"/>
    <col min="8" max="8" width="2.109375" bestFit="1" customWidth="1"/>
    <col min="9" max="9" width="7.33203125" customWidth="1"/>
    <col min="10" max="10" width="6.109375" customWidth="1"/>
    <col min="11" max="11" width="3.88671875" customWidth="1"/>
    <col min="12" max="12" width="3" customWidth="1"/>
    <col min="13" max="13" width="8.5546875" customWidth="1"/>
    <col min="14" max="14" width="2.109375" bestFit="1" customWidth="1"/>
    <col min="15" max="15" width="6" customWidth="1"/>
    <col min="16" max="16" width="2.109375" bestFit="1" customWidth="1"/>
    <col min="17" max="17" width="5" customWidth="1"/>
    <col min="18" max="18" width="2.109375" bestFit="1" customWidth="1"/>
    <col min="19" max="19" width="2.6640625" customWidth="1"/>
    <col min="20" max="20" width="8.88671875" customWidth="1"/>
  </cols>
  <sheetData>
    <row r="1" spans="1:23" x14ac:dyDescent="0.25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3" x14ac:dyDescent="0.25">
      <c r="L2" s="3" t="s">
        <v>0</v>
      </c>
    </row>
    <row r="3" spans="1:23" x14ac:dyDescent="0.25">
      <c r="A3" s="3" t="s">
        <v>1</v>
      </c>
      <c r="D3" s="6" t="s">
        <v>11</v>
      </c>
      <c r="J3" s="4"/>
      <c r="K3" s="5"/>
      <c r="L3" s="3" t="s">
        <v>1</v>
      </c>
    </row>
    <row r="4" spans="1:23" ht="7.5" customHeight="1" x14ac:dyDescent="0.25">
      <c r="A4" s="7"/>
      <c r="J4" s="4"/>
      <c r="K4" s="5"/>
    </row>
    <row r="5" spans="1:23" x14ac:dyDescent="0.25">
      <c r="A5" s="7">
        <v>0</v>
      </c>
      <c r="B5" t="s">
        <v>5</v>
      </c>
      <c r="C5" t="str">
        <f ca="1">VLOOKUP($A5,Daten1!$A$4:$G$20,2,FALSE)</f>
        <v>2 + (-6) =</v>
      </c>
      <c r="J5" s="4"/>
      <c r="K5" s="5"/>
      <c r="L5" t="str">
        <f>B5</f>
        <v>a)</v>
      </c>
      <c r="M5">
        <f ca="1">VLOOKUP($A5,Daten1!$A$4:$G$20,3,FALSE)</f>
        <v>-4</v>
      </c>
      <c r="V5" s="29" t="s">
        <v>3</v>
      </c>
      <c r="W5" s="30"/>
    </row>
    <row r="6" spans="1:23" ht="8.25" customHeight="1" x14ac:dyDescent="0.25">
      <c r="A6" s="7"/>
      <c r="J6" s="4"/>
      <c r="K6" s="5"/>
      <c r="V6" s="25" t="s">
        <v>4</v>
      </c>
      <c r="W6" s="26"/>
    </row>
    <row r="7" spans="1:23" x14ac:dyDescent="0.25">
      <c r="A7" s="7">
        <v>1</v>
      </c>
      <c r="B7" t="s">
        <v>6</v>
      </c>
      <c r="C7" t="str">
        <f ca="1">VLOOKUP($A7,Daten1!$A$4:$G$20,2,FALSE)</f>
        <v>4 - 6 =</v>
      </c>
      <c r="J7" s="4"/>
      <c r="K7" s="5"/>
      <c r="L7" t="str">
        <f>B7</f>
        <v>b)</v>
      </c>
      <c r="M7">
        <f ca="1">VLOOKUP($A7,Daten1!$A$4:$G$20,3,FALSE)</f>
        <v>-2</v>
      </c>
      <c r="V7" s="27"/>
      <c r="W7" s="28"/>
    </row>
    <row r="8" spans="1:23" ht="8.25" customHeight="1" x14ac:dyDescent="0.25">
      <c r="A8" s="7"/>
      <c r="J8" s="4"/>
      <c r="K8" s="5"/>
    </row>
    <row r="9" spans="1:23" x14ac:dyDescent="0.25">
      <c r="A9" s="7">
        <v>0</v>
      </c>
      <c r="B9" s="6" t="s">
        <v>13</v>
      </c>
      <c r="C9" t="str">
        <f ca="1">VLOOKUP($A9,Daten1!$A$27:$G$57,2,FALSE)</f>
        <v>-6 + 5 + (-3) =</v>
      </c>
      <c r="J9" s="4"/>
      <c r="K9" s="5"/>
      <c r="L9" t="str">
        <f>B9</f>
        <v>c)</v>
      </c>
      <c r="M9">
        <f ca="1">VLOOKUP($A9,Daten1!$A$27:$G$57,3,FALSE)</f>
        <v>-4</v>
      </c>
    </row>
    <row r="10" spans="1:23" ht="8.25" customHeight="1" x14ac:dyDescent="0.25">
      <c r="A10" s="7"/>
      <c r="J10" s="4"/>
      <c r="K10" s="5"/>
    </row>
    <row r="11" spans="1:23" x14ac:dyDescent="0.25">
      <c r="A11" s="7">
        <v>1</v>
      </c>
      <c r="B11" s="6" t="s">
        <v>7</v>
      </c>
      <c r="C11" t="str">
        <f ca="1">VLOOKUP($A11,Daten1!$A$27:$G$57,2,FALSE)</f>
        <v>3 + (-4) + 3 =</v>
      </c>
      <c r="J11" s="4"/>
      <c r="K11" s="5"/>
      <c r="L11" t="str">
        <f>B11</f>
        <v>d)</v>
      </c>
      <c r="M11">
        <f ca="1">VLOOKUP($A11,Daten1!$A$27:$G$57,3,FALSE)</f>
        <v>2</v>
      </c>
    </row>
    <row r="12" spans="1:23" ht="8.25" customHeight="1" x14ac:dyDescent="0.25">
      <c r="A12" s="7"/>
      <c r="J12" s="4"/>
      <c r="K12" s="5"/>
    </row>
    <row r="13" spans="1:23" x14ac:dyDescent="0.25">
      <c r="A13" s="7">
        <v>0</v>
      </c>
      <c r="B13" s="6" t="s">
        <v>16</v>
      </c>
      <c r="C13" t="str">
        <f ca="1">VLOOKUP($A13,Daten1!$A$126:$C$157,2,FALSE)</f>
        <v>-5,5 + 7,3 + (-7,2) =</v>
      </c>
      <c r="J13" s="4"/>
      <c r="K13" s="5"/>
      <c r="L13" t="str">
        <f>B13</f>
        <v>e)</v>
      </c>
      <c r="M13">
        <f ca="1">VLOOKUP($A13,Daten1!$A$126:$C$157,3,FALSE)</f>
        <v>-5.4</v>
      </c>
    </row>
    <row r="14" spans="1:23" ht="8.25" customHeight="1" x14ac:dyDescent="0.25">
      <c r="A14" s="7"/>
      <c r="J14" s="4"/>
      <c r="K14" s="5"/>
    </row>
    <row r="15" spans="1:23" x14ac:dyDescent="0.25">
      <c r="A15" s="7">
        <v>1</v>
      </c>
      <c r="B15" s="6" t="s">
        <v>17</v>
      </c>
      <c r="C15" t="str">
        <f ca="1">VLOOKUP($A15,Daten1!$A$126:$C$157,2,FALSE)</f>
        <v>4,7 + (-1,7) + 5,2 =</v>
      </c>
      <c r="J15" s="4"/>
      <c r="K15" s="5"/>
      <c r="L15" t="str">
        <f>B15</f>
        <v>f)</v>
      </c>
      <c r="M15">
        <f ca="1">VLOOKUP($A15,Daten1!$A$126:$C$157,3,FALSE)</f>
        <v>8.1999999999999993</v>
      </c>
    </row>
    <row r="16" spans="1:23" ht="8.25" customHeight="1" x14ac:dyDescent="0.25">
      <c r="A16" s="7"/>
      <c r="J16" s="4"/>
      <c r="K16" s="5"/>
    </row>
    <row r="17" spans="1:15" ht="12" customHeight="1" x14ac:dyDescent="0.25">
      <c r="A17" s="7">
        <v>1</v>
      </c>
      <c r="B17" s="6" t="s">
        <v>18</v>
      </c>
      <c r="C17" t="str">
        <f ca="1">VLOOKUP($A17,Daten1!$A$64:$C$80,2,FALSE)</f>
        <v>5 · (-2) =</v>
      </c>
      <c r="J17" s="4"/>
      <c r="K17" s="5"/>
      <c r="L17" t="str">
        <f>B17</f>
        <v>g)</v>
      </c>
      <c r="M17">
        <f ca="1">VLOOKUP($A17,Daten1!$A$64:$C$80,3,FALSE)</f>
        <v>-10</v>
      </c>
    </row>
    <row r="18" spans="1:15" ht="8.25" customHeight="1" x14ac:dyDescent="0.25">
      <c r="A18" s="7"/>
      <c r="J18" s="4"/>
      <c r="K18" s="5"/>
    </row>
    <row r="19" spans="1:15" x14ac:dyDescent="0.25">
      <c r="A19" s="7">
        <v>0</v>
      </c>
      <c r="B19" s="6" t="s">
        <v>39</v>
      </c>
      <c r="C19" t="str">
        <f ca="1">VLOOKUP($A19,Daten1!$A$87:$C$118,2,FALSE)</f>
        <v>-4 · 3 · (-4) =</v>
      </c>
      <c r="J19" s="4"/>
      <c r="K19" s="5"/>
      <c r="L19" t="str">
        <f>B19</f>
        <v>h)</v>
      </c>
      <c r="M19">
        <f ca="1">VLOOKUP($A19,Daten1!$A$87:$C$118,3,FALSE)</f>
        <v>48</v>
      </c>
    </row>
    <row r="20" spans="1:15" ht="8.25" customHeight="1" x14ac:dyDescent="0.25">
      <c r="A20" s="7"/>
      <c r="J20" s="4"/>
      <c r="K20" s="5"/>
    </row>
    <row r="21" spans="1:15" x14ac:dyDescent="0.25">
      <c r="A21" s="7">
        <v>1</v>
      </c>
      <c r="B21" s="6" t="s">
        <v>40</v>
      </c>
      <c r="C21" t="str">
        <f ca="1">VLOOKUP($A21,Daten1!$A$87:$C$118,2,FALSE)</f>
        <v>4 · (-3) · 2 =</v>
      </c>
      <c r="J21" s="4"/>
      <c r="K21" s="5"/>
      <c r="L21" t="str">
        <f>B21</f>
        <v>i)</v>
      </c>
      <c r="M21">
        <f ca="1">VLOOKUP($A21,Daten1!$A$87:$C$118,3,FALSE)</f>
        <v>-24</v>
      </c>
    </row>
    <row r="22" spans="1:15" ht="8.25" customHeight="1" x14ac:dyDescent="0.25">
      <c r="A22" s="7"/>
      <c r="J22" s="4"/>
      <c r="K22" s="5"/>
    </row>
    <row r="23" spans="1:15" x14ac:dyDescent="0.25">
      <c r="A23" s="7">
        <v>0</v>
      </c>
      <c r="B23" s="6" t="s">
        <v>41</v>
      </c>
      <c r="C23" t="str">
        <f ca="1">VLOOKUP($A23,Daten1!$A$166:$C$226,2,FALSE)</f>
        <v>(2 + 4) · (2 + 3) =</v>
      </c>
      <c r="J23" s="4"/>
      <c r="K23" s="5"/>
      <c r="L23" t="str">
        <f>B23</f>
        <v>j)</v>
      </c>
      <c r="M23">
        <f ca="1">VLOOKUP($A23,Daten1!$A$166:$C$226,3,FALSE)</f>
        <v>30</v>
      </c>
    </row>
    <row r="24" spans="1:15" ht="8.25" customHeight="1" x14ac:dyDescent="0.25">
      <c r="A24" s="7"/>
      <c r="J24" s="4"/>
      <c r="K24" s="5"/>
    </row>
    <row r="25" spans="1:15" x14ac:dyDescent="0.25">
      <c r="A25" s="7">
        <v>1</v>
      </c>
      <c r="B25" s="6" t="s">
        <v>42</v>
      </c>
      <c r="C25" t="str">
        <f ca="1">VLOOKUP($A25,Daten1!$A$166:$C$226,2,FALSE)</f>
        <v>-(3 + 3) - (5 - 2) =</v>
      </c>
      <c r="J25" s="4"/>
      <c r="K25" s="5"/>
      <c r="L25" t="str">
        <f>B25</f>
        <v>k)</v>
      </c>
      <c r="M25">
        <f ca="1">VLOOKUP($A25,Daten1!$A$166:$C$226,3,FALSE)</f>
        <v>-9</v>
      </c>
    </row>
    <row r="26" spans="1:15" ht="8.25" customHeight="1" x14ac:dyDescent="0.25">
      <c r="A26" s="7"/>
      <c r="J26" s="4"/>
      <c r="K26" s="5"/>
    </row>
    <row r="27" spans="1:15" x14ac:dyDescent="0.25">
      <c r="A27" s="7">
        <v>2</v>
      </c>
      <c r="B27" s="6" t="s">
        <v>43</v>
      </c>
      <c r="C27" t="str">
        <f ca="1">VLOOKUP($A27,Daten1!$A$166:$C$226,2,FALSE)</f>
        <v>-(3,7 + 3,6) · (- 7) =</v>
      </c>
      <c r="J27" s="4"/>
      <c r="K27" s="5"/>
      <c r="L27" t="str">
        <f>B27</f>
        <v>l)</v>
      </c>
      <c r="M27">
        <f ca="1">VLOOKUP($A27,Daten1!$A$166:$C$226,3,FALSE)</f>
        <v>51.100000000000009</v>
      </c>
    </row>
    <row r="28" spans="1:15" ht="8.25" customHeight="1" x14ac:dyDescent="0.25">
      <c r="A28" s="7"/>
      <c r="J28" s="4"/>
      <c r="K28" s="5"/>
    </row>
    <row r="29" spans="1:15" x14ac:dyDescent="0.25">
      <c r="A29" s="3" t="s">
        <v>2</v>
      </c>
      <c r="D29" s="6" t="s">
        <v>44</v>
      </c>
      <c r="J29" s="4"/>
      <c r="K29" s="5"/>
      <c r="L29" s="3" t="str">
        <f>A29</f>
        <v>Aufgabe 2:</v>
      </c>
    </row>
    <row r="30" spans="1:15" ht="7.5" customHeight="1" x14ac:dyDescent="0.25">
      <c r="A30" s="7"/>
      <c r="J30" s="4"/>
      <c r="K30" s="5"/>
    </row>
    <row r="31" spans="1:15" x14ac:dyDescent="0.25">
      <c r="B31" s="6" t="s">
        <v>5</v>
      </c>
      <c r="C31" t="str">
        <f ca="1">VLOOKUP(J31,Tabelle3!$A$3:$R$137,17,FALSE)</f>
        <v xml:space="preserve">(d + 3) · (-1) = </v>
      </c>
      <c r="J31" s="14">
        <v>1</v>
      </c>
      <c r="L31" t="str">
        <f>B31</f>
        <v>a)</v>
      </c>
      <c r="M31" s="16" t="str">
        <f ca="1">VLOOKUP(J31,Tabelle3!$A$3:$R$137,18,FALSE)</f>
        <v>-1d - 3</v>
      </c>
      <c r="N31" s="16"/>
      <c r="O31" s="16"/>
    </row>
    <row r="32" spans="1:15" ht="8.25" customHeight="1" x14ac:dyDescent="0.25">
      <c r="A32" s="7"/>
      <c r="J32" s="4"/>
      <c r="K32" s="5"/>
    </row>
    <row r="33" spans="1:13" x14ac:dyDescent="0.25">
      <c r="B33" s="6" t="s">
        <v>6</v>
      </c>
      <c r="C33" t="str">
        <f ca="1">VLOOKUP(J33,Tabelle3!$A$3:$R$137,17,FALSE)</f>
        <v xml:space="preserve">(2d + 2) · 2 = </v>
      </c>
      <c r="J33" s="14">
        <f>J31+1</f>
        <v>2</v>
      </c>
      <c r="L33" t="str">
        <f>B33</f>
        <v>b)</v>
      </c>
      <c r="M33" s="16" t="str">
        <f ca="1">VLOOKUP(J33,Tabelle3!$A$3:$R$137,18,FALSE)</f>
        <v>4d + 4</v>
      </c>
    </row>
    <row r="34" spans="1:13" ht="8.25" customHeight="1" x14ac:dyDescent="0.25">
      <c r="A34" s="7"/>
      <c r="J34" s="4"/>
      <c r="K34" s="5"/>
    </row>
    <row r="35" spans="1:13" x14ac:dyDescent="0.25">
      <c r="B35" s="6" t="s">
        <v>13</v>
      </c>
      <c r="C35" t="str">
        <f ca="1">VLOOKUP(J35,Tabelle3!$A$3:$R$137,17,FALSE)</f>
        <v xml:space="preserve">(-2c - 3) · 5 = </v>
      </c>
      <c r="J35" s="14">
        <f>J33+1</f>
        <v>3</v>
      </c>
      <c r="L35" t="str">
        <f>B35</f>
        <v>c)</v>
      </c>
      <c r="M35" s="16" t="str">
        <f ca="1">VLOOKUP(J35,Tabelle3!$A$3:$R$137,18,FALSE)</f>
        <v>-10c - 15</v>
      </c>
    </row>
    <row r="36" spans="1:13" ht="8.25" customHeight="1" x14ac:dyDescent="0.25">
      <c r="A36" s="7"/>
      <c r="J36" s="4"/>
      <c r="K36" s="5"/>
    </row>
    <row r="37" spans="1:13" x14ac:dyDescent="0.25">
      <c r="A37" s="3" t="s">
        <v>12</v>
      </c>
      <c r="D37" s="6" t="s">
        <v>45</v>
      </c>
      <c r="J37" s="4"/>
      <c r="K37" s="5"/>
      <c r="L37" s="3" t="str">
        <f>A37</f>
        <v>Aufgabe 3:</v>
      </c>
    </row>
    <row r="38" spans="1:13" ht="7.5" customHeight="1" x14ac:dyDescent="0.25">
      <c r="A38" s="7"/>
      <c r="J38" s="4"/>
      <c r="K38" s="5"/>
    </row>
    <row r="39" spans="1:13" x14ac:dyDescent="0.25">
      <c r="B39" s="6" t="s">
        <v>5</v>
      </c>
      <c r="C39" t="str">
        <f ca="1">VLOOKUP(J39,Tabelle3!$A$143:$R$158,17,FALSE)</f>
        <v>5b + 15v =</v>
      </c>
      <c r="J39" s="14">
        <v>1</v>
      </c>
      <c r="L39" t="str">
        <f>B39</f>
        <v>a)</v>
      </c>
      <c r="M39" t="str">
        <f ca="1">VLOOKUP(J39,Tabelle3!$A$143:$R$158,18,FALSE)</f>
        <v>5 · (b + 3v)</v>
      </c>
    </row>
    <row r="40" spans="1:13" ht="8.25" customHeight="1" x14ac:dyDescent="0.25">
      <c r="A40" s="7"/>
      <c r="J40" s="4"/>
      <c r="K40" s="5"/>
    </row>
    <row r="41" spans="1:13" x14ac:dyDescent="0.25">
      <c r="B41" s="6" t="s">
        <v>6</v>
      </c>
      <c r="C41" t="str">
        <f ca="1">VLOOKUP(J41,Tabelle3!$A$143:$R$158,17,FALSE)</f>
        <v>-4b + 32 =</v>
      </c>
      <c r="J41" s="14">
        <f>J39+1</f>
        <v>2</v>
      </c>
      <c r="L41" t="str">
        <f>B41</f>
        <v>b)</v>
      </c>
      <c r="M41" t="str">
        <f ca="1">VLOOKUP(J41,Tabelle3!$A$143:$R$158,18,FALSE)</f>
        <v>(-4) · (b  - 8)</v>
      </c>
    </row>
    <row r="42" spans="1:13" ht="8.25" customHeight="1" x14ac:dyDescent="0.25">
      <c r="A42" s="7"/>
      <c r="J42" s="4"/>
      <c r="K42" s="5"/>
    </row>
    <row r="43" spans="1:13" x14ac:dyDescent="0.25">
      <c r="B43" s="6" t="s">
        <v>13</v>
      </c>
      <c r="C43" t="str">
        <f ca="1">VLOOKUP(J43,Tabelle3!$A$143:$R$158,17,FALSE)</f>
        <v>64d + 64y =</v>
      </c>
      <c r="J43" s="14">
        <f>J41+1</f>
        <v>3</v>
      </c>
      <c r="L43" t="str">
        <f>B43</f>
        <v>c)</v>
      </c>
      <c r="M43" t="str">
        <f ca="1">VLOOKUP(J43,Tabelle3!$A$143:$R$158,18,FALSE)</f>
        <v>64 · (d + y)</v>
      </c>
    </row>
    <row r="44" spans="1:13" ht="8.25" customHeight="1" x14ac:dyDescent="0.25">
      <c r="A44" s="7"/>
      <c r="J44" s="4"/>
      <c r="K44" s="5"/>
    </row>
    <row r="45" spans="1:13" x14ac:dyDescent="0.25">
      <c r="A45" s="3" t="s">
        <v>14</v>
      </c>
      <c r="D45" s="6" t="s">
        <v>46</v>
      </c>
      <c r="J45" s="4"/>
      <c r="K45" s="5"/>
      <c r="L45" s="3" t="str">
        <f>A45</f>
        <v>Aufgabe 4:</v>
      </c>
    </row>
    <row r="46" spans="1:13" ht="7.5" customHeight="1" x14ac:dyDescent="0.25">
      <c r="A46" s="7"/>
      <c r="J46" s="4"/>
      <c r="K46" s="5"/>
    </row>
    <row r="47" spans="1:13" x14ac:dyDescent="0.25">
      <c r="B47" s="6" t="s">
        <v>5</v>
      </c>
      <c r="C47" t="str">
        <f ca="1">VLOOKUP($J47,Tabelle3!$A$165:$V$173,21,FALSE)</f>
        <v>2c - 2x + 4c + 2x =</v>
      </c>
      <c r="J47" s="14">
        <v>1</v>
      </c>
      <c r="L47" t="str">
        <f>B47</f>
        <v>a)</v>
      </c>
      <c r="M47" t="str">
        <f ca="1">VLOOKUP($J47,Tabelle3!$A$165:$V$173,22,FALSE)</f>
        <v xml:space="preserve">6c </v>
      </c>
    </row>
    <row r="48" spans="1:13" ht="8.25" customHeight="1" x14ac:dyDescent="0.25">
      <c r="A48" s="7"/>
      <c r="J48" s="4"/>
      <c r="K48" s="5"/>
    </row>
    <row r="49" spans="1:18" x14ac:dyDescent="0.25">
      <c r="B49" s="6" t="s">
        <v>6</v>
      </c>
      <c r="C49" t="str">
        <f ca="1">VLOOKUP($J49,Tabelle3!$A$165:$V$173,21,FALSE)</f>
        <v>3e - 2 - 3e - 4 =</v>
      </c>
      <c r="J49" s="14">
        <f>J47+1</f>
        <v>2</v>
      </c>
      <c r="L49" t="str">
        <f>B49</f>
        <v>b)</v>
      </c>
      <c r="M49" t="str">
        <f ca="1">VLOOKUP($J49,Tabelle3!$A$165:$V$173,22,FALSE)</f>
        <v>- 6</v>
      </c>
    </row>
    <row r="50" spans="1:18" ht="8.25" customHeight="1" x14ac:dyDescent="0.25">
      <c r="A50" s="7"/>
      <c r="J50" s="4"/>
      <c r="K50" s="5"/>
    </row>
    <row r="51" spans="1:18" x14ac:dyDescent="0.25">
      <c r="B51" s="6" t="s">
        <v>13</v>
      </c>
      <c r="C51" t="str">
        <f ca="1">VLOOKUP($J51,Tabelle3!$A$165:$V$173,21,FALSE)</f>
        <v>2b - 2v - 2b - 3v =</v>
      </c>
      <c r="J51" s="14">
        <f>J49+1</f>
        <v>3</v>
      </c>
      <c r="L51" t="str">
        <f>B51</f>
        <v>c)</v>
      </c>
      <c r="M51" t="str">
        <f ca="1">VLOOKUP($J51,Tabelle3!$A$165:$V$173,22,FALSE)</f>
        <v>- 5v</v>
      </c>
    </row>
    <row r="52" spans="1:18" ht="8.25" customHeight="1" x14ac:dyDescent="0.25">
      <c r="A52" s="7"/>
      <c r="J52" s="4"/>
      <c r="K52" s="5"/>
    </row>
    <row r="53" spans="1:18" x14ac:dyDescent="0.25">
      <c r="A53" s="3" t="s">
        <v>15</v>
      </c>
      <c r="D53" s="6" t="s">
        <v>38</v>
      </c>
      <c r="J53" s="4"/>
      <c r="K53" s="5"/>
      <c r="L53" s="3" t="str">
        <f>A53</f>
        <v>Aufgabe 5:</v>
      </c>
    </row>
    <row r="54" spans="1:18" ht="7.5" customHeight="1" x14ac:dyDescent="0.25">
      <c r="A54" s="7"/>
      <c r="J54" s="4"/>
      <c r="K54" s="5"/>
    </row>
    <row r="55" spans="1:18" ht="81.75" customHeight="1" x14ac:dyDescent="0.25">
      <c r="A55" s="13" t="str">
        <f>J55+1&amp;")"</f>
        <v>1)</v>
      </c>
      <c r="B55" s="13" t="str">
        <f ca="1">VLOOKUP(J55,Tabelle2!$A$4:$C$10,2,FALSE)</f>
        <v>4x + 2 = 10 + 2x</v>
      </c>
      <c r="C55" s="13"/>
      <c r="D55" s="13"/>
      <c r="J55" s="14">
        <v>0</v>
      </c>
      <c r="K55" s="13" t="s">
        <v>35</v>
      </c>
      <c r="M55" s="24" t="str">
        <f ca="1">VLOOKUP(J55,Tabelle2!$A$4:$C$10,3,FALSE)</f>
        <v>4x + 2 = 10 + 2x   |-2x 
2x + 2 = 10      |-2 
2x = 8      |:2 
x = 4 
L = {4}</v>
      </c>
      <c r="N55" s="24"/>
      <c r="O55" s="24"/>
      <c r="P55" s="24"/>
      <c r="Q55" s="24"/>
      <c r="R55" s="24"/>
    </row>
    <row r="56" spans="1:18" ht="81.75" customHeight="1" x14ac:dyDescent="0.25">
      <c r="A56" s="15" t="s">
        <v>36</v>
      </c>
      <c r="B56" s="13" t="str">
        <f ca="1">VLOOKUP(J56,Tabelle2!$A$4:$C$10,2,FALSE)</f>
        <v>-2(x + 4) + 10 = 1 - 3x</v>
      </c>
      <c r="C56" s="13"/>
      <c r="D56" s="13"/>
      <c r="J56" s="14">
        <f>J55+1</f>
        <v>1</v>
      </c>
      <c r="K56" s="13" t="str">
        <f>A56</f>
        <v>2)</v>
      </c>
      <c r="M56" s="24" t="str">
        <f ca="1">VLOOKUP(J56,Tabelle2!$A$4:$C$10,3,FALSE)</f>
        <v>-2(x + 4) + 10 = 1 - 3x   |T 
-2x + 2 = 1 - 3x   |+3x 
x + 2 = 1      |-2 
x = -1 
L = {-1}</v>
      </c>
      <c r="N56" s="24"/>
      <c r="O56" s="24"/>
      <c r="P56" s="24"/>
      <c r="Q56" s="24"/>
      <c r="R56" s="24"/>
    </row>
    <row r="57" spans="1:18" ht="81.75" customHeight="1" x14ac:dyDescent="0.25">
      <c r="A57" s="15" t="s">
        <v>37</v>
      </c>
      <c r="B57" s="13" t="str">
        <f ca="1">VLOOKUP(J57,Tabelle2!$A$4:$C$10,2,FALSE)</f>
        <v>5(x + 5) = 14x + 3 - 9x</v>
      </c>
      <c r="C57" s="13"/>
      <c r="D57" s="13"/>
      <c r="J57" s="14">
        <f>J56+1</f>
        <v>2</v>
      </c>
      <c r="K57" s="13" t="str">
        <f>A57</f>
        <v>3)</v>
      </c>
      <c r="M57" s="24" t="str">
        <f ca="1">VLOOKUP(J57,Tabelle2!$A$4:$C$10,3,FALSE)</f>
        <v>5(x + 5) = 14x + 3 - 9x   |T 
5(x + 5) = 5x + 3   |T 
5x + 25 = 5x + 3   |-5x 
25 = 3 
L = { }</v>
      </c>
      <c r="N57" s="24"/>
      <c r="O57" s="24"/>
      <c r="P57" s="24"/>
      <c r="Q57" s="24"/>
      <c r="R57" s="24"/>
    </row>
  </sheetData>
  <mergeCells count="6">
    <mergeCell ref="M57:R57"/>
    <mergeCell ref="V6:W7"/>
    <mergeCell ref="V5:W5"/>
    <mergeCell ref="A1:T1"/>
    <mergeCell ref="M55:R55"/>
    <mergeCell ref="M56:R56"/>
  </mergeCells>
  <phoneticPr fontId="0" type="noConversion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zoomScale="110" zoomScaleNormal="110" workbookViewId="0">
      <selection activeCell="J29" sqref="J29"/>
    </sheetView>
  </sheetViews>
  <sheetFormatPr baseColWidth="10" defaultRowHeight="13.2" x14ac:dyDescent="0.25"/>
  <cols>
    <col min="3" max="12" width="5.5546875" customWidth="1"/>
    <col min="13" max="13" width="6.33203125" customWidth="1"/>
    <col min="14" max="15" width="5.5546875" customWidth="1"/>
    <col min="17" max="17" width="15.5546875" bestFit="1" customWidth="1"/>
    <col min="18" max="18" width="15" customWidth="1"/>
    <col min="19" max="19" width="17" customWidth="1"/>
    <col min="21" max="21" width="18.109375" customWidth="1"/>
  </cols>
  <sheetData>
    <row r="1" spans="1:19" x14ac:dyDescent="0.25">
      <c r="A1" s="6" t="s">
        <v>44</v>
      </c>
      <c r="D1" s="6"/>
      <c r="E1" s="6"/>
    </row>
    <row r="2" spans="1:19" x14ac:dyDescent="0.25">
      <c r="E2" t="s">
        <v>50</v>
      </c>
      <c r="F2" t="s">
        <v>50</v>
      </c>
      <c r="M2" t="s">
        <v>50</v>
      </c>
    </row>
    <row r="3" spans="1:19" x14ac:dyDescent="0.25">
      <c r="A3">
        <f ca="1">RANK(B3,$B$3:$B$65)</f>
        <v>1</v>
      </c>
      <c r="B3">
        <f ca="1">RAND()</f>
        <v>0.98864269173261843</v>
      </c>
      <c r="C3">
        <f ca="1">ROUND(RAND()*10,0)</f>
        <v>0</v>
      </c>
      <c r="D3">
        <f t="shared" ref="D3:D65" ca="1" si="0">IF(OR(C3=0,C3=1),2,C3)</f>
        <v>2</v>
      </c>
      <c r="E3">
        <f ca="1">IF(D3&lt;0,"("&amp;D3&amp;")",D3)</f>
        <v>2</v>
      </c>
      <c r="F3" t="str">
        <f ca="1">CHAR(ROUND(RAND()*4+97,0))</f>
        <v>d</v>
      </c>
      <c r="G3" t="str">
        <f ca="1">CHAR(ROUND(RAND()*4+118,0))</f>
        <v>v</v>
      </c>
      <c r="H3">
        <f ca="1">ROUND(RAND()*10,0)</f>
        <v>3</v>
      </c>
      <c r="I3">
        <f t="shared" ref="I3:I65" ca="1" si="1">IF(OR(H3=0,H3=1),2,H3)</f>
        <v>3</v>
      </c>
      <c r="J3" t="str">
        <f ca="1">IF(I3&gt;0,"+ "&amp;I3,"- "&amp;ABS(I3))</f>
        <v>+ 3</v>
      </c>
      <c r="K3">
        <f ca="1">ROUND(RAND()*10,0)</f>
        <v>4</v>
      </c>
      <c r="L3">
        <f t="shared" ref="L3:L65" ca="1" si="2">IF(OR(K3=0,K3=1),2,K3)</f>
        <v>4</v>
      </c>
      <c r="M3" t="str">
        <f ca="1">IF(L3&gt;0,"+ "&amp;L3,"- "&amp;ABS(L3))</f>
        <v>+ 4</v>
      </c>
      <c r="N3">
        <f ca="1">L3*D3</f>
        <v>8</v>
      </c>
      <c r="O3" t="str">
        <f ca="1">IF(N3&gt;0,"+ "&amp;N3,"- "&amp;ABS(N3))</f>
        <v>+ 8</v>
      </c>
      <c r="Q3" t="str">
        <f ca="1">E3&amp;" · ("&amp;F3&amp;" "&amp;M3&amp;") = "</f>
        <v xml:space="preserve">2 · (d + 4) = </v>
      </c>
      <c r="R3" t="str">
        <f ca="1">D3&amp;F3&amp;" "&amp;O3</f>
        <v>2d + 8</v>
      </c>
      <c r="S3" t="str">
        <f ca="1">E3 &amp; " · " &amp; F3 &amp;" + " &amp; E3 &amp;" · " &amp; L3</f>
        <v>2 · d + 2 · 4</v>
      </c>
    </row>
    <row r="5" spans="1:19" x14ac:dyDescent="0.25">
      <c r="A5">
        <f t="shared" ref="A5:A65" ca="1" si="3">RANK(B5,$B$3:$B$65)</f>
        <v>3</v>
      </c>
      <c r="B5">
        <f ca="1">RAND()</f>
        <v>0.94423755846787405</v>
      </c>
      <c r="C5">
        <f ca="1">ROUND(RAND()*10,0)</f>
        <v>0</v>
      </c>
      <c r="D5">
        <f t="shared" ca="1" si="0"/>
        <v>2</v>
      </c>
      <c r="E5">
        <f ca="1">IF(D5&lt;0,"("&amp;D5&amp;")",D5)</f>
        <v>2</v>
      </c>
      <c r="F5" t="str">
        <f ca="1">CHAR(ROUND(RAND()*4+97,0))</f>
        <v>d</v>
      </c>
      <c r="G5" t="str">
        <f t="shared" ref="G5:G65" ca="1" si="4">CHAR(ROUND(RAND()*4+118,0))</f>
        <v>w</v>
      </c>
      <c r="H5">
        <f ca="1">ROUND(RAND()*10,0)</f>
        <v>8</v>
      </c>
      <c r="I5">
        <f t="shared" ca="1" si="1"/>
        <v>8</v>
      </c>
      <c r="J5" t="str">
        <f t="shared" ref="J5:J65" ca="1" si="5">IF(I5&gt;0,"+ "&amp;I5,"- "&amp;ABS(I5))</f>
        <v>+ 8</v>
      </c>
      <c r="K5">
        <f ca="1">ROUND(RAND()*10,0)</f>
        <v>5</v>
      </c>
      <c r="L5">
        <f t="shared" ca="1" si="2"/>
        <v>5</v>
      </c>
      <c r="M5" t="str">
        <f ca="1">IF(L5&gt;0,"+ "&amp;L5,"- "&amp;ABS(L5))</f>
        <v>+ 5</v>
      </c>
      <c r="N5">
        <f t="shared" ref="N5:N17" ca="1" si="6">L5*D5</f>
        <v>10</v>
      </c>
      <c r="O5" t="str">
        <f ca="1">IF(N5&gt;0,"+ "&amp;N5,"- "&amp;ABS(N5))</f>
        <v>+ 10</v>
      </c>
      <c r="Q5" t="str">
        <f ca="1">E5&amp;" · ("&amp;F5&amp;" "&amp;M5&amp;") = "</f>
        <v xml:space="preserve">2 · (d + 5) = </v>
      </c>
      <c r="R5" t="str">
        <f t="shared" ref="R5:R17" ca="1" si="7">D5&amp;F5&amp;" "&amp;O5</f>
        <v>2d + 10</v>
      </c>
      <c r="S5" t="str">
        <f ca="1">E5 &amp; " · " &amp; F5 &amp;" + " &amp; E5 &amp;" · " &amp; L5</f>
        <v>2 · d + 2 · 5</v>
      </c>
    </row>
    <row r="7" spans="1:19" x14ac:dyDescent="0.25">
      <c r="A7">
        <f t="shared" ca="1" si="3"/>
        <v>28</v>
      </c>
      <c r="B7">
        <f ca="1">RAND()</f>
        <v>0.14070854974952662</v>
      </c>
      <c r="C7">
        <f ca="1">ROUND(RAND()*10,0)</f>
        <v>3</v>
      </c>
      <c r="D7">
        <f t="shared" ca="1" si="0"/>
        <v>3</v>
      </c>
      <c r="E7">
        <f ca="1">IF(D7&lt;0,"("&amp;D7&amp;")",D7)</f>
        <v>3</v>
      </c>
      <c r="F7" t="str">
        <f ca="1">CHAR(ROUND(RAND()*4+97,0))</f>
        <v>c</v>
      </c>
      <c r="G7" t="str">
        <f t="shared" ca="1" si="4"/>
        <v>x</v>
      </c>
      <c r="H7">
        <f ca="1">ROUND(RAND()*10,0)</f>
        <v>5</v>
      </c>
      <c r="I7">
        <f t="shared" ca="1" si="1"/>
        <v>5</v>
      </c>
      <c r="J7" t="str">
        <f t="shared" ca="1" si="5"/>
        <v>+ 5</v>
      </c>
      <c r="K7">
        <f ca="1">ROUND(RAND()*10,0)</f>
        <v>1</v>
      </c>
      <c r="L7">
        <f t="shared" ca="1" si="2"/>
        <v>2</v>
      </c>
      <c r="M7" t="str">
        <f ca="1">IF(L7&gt;0,"+ "&amp;L7,"- "&amp;ABS(L7))</f>
        <v>+ 2</v>
      </c>
      <c r="N7">
        <f t="shared" ca="1" si="6"/>
        <v>6</v>
      </c>
      <c r="O7" t="str">
        <f ca="1">IF(N7&gt;0,"+ "&amp;N7,"- "&amp;ABS(N7))</f>
        <v>+ 6</v>
      </c>
      <c r="Q7" t="str">
        <f ca="1">E7&amp;" · ("&amp;F7&amp;" "&amp;M7&amp;") = "</f>
        <v xml:space="preserve">3 · (c + 2) = </v>
      </c>
      <c r="R7" t="str">
        <f t="shared" ca="1" si="7"/>
        <v>3c + 6</v>
      </c>
      <c r="S7" t="str">
        <f ca="1">E7 &amp; " · " &amp; F7 &amp;" + " &amp; E7 &amp;" · "</f>
        <v xml:space="preserve">3 · c + 3 · </v>
      </c>
    </row>
    <row r="9" spans="1:19" x14ac:dyDescent="0.25">
      <c r="A9">
        <f t="shared" ca="1" si="3"/>
        <v>9</v>
      </c>
      <c r="B9">
        <f ca="1">RAND()</f>
        <v>0.83415536740696306</v>
      </c>
      <c r="C9">
        <f ca="1">ROUND(RAND()*10,0)</f>
        <v>9</v>
      </c>
      <c r="D9">
        <f t="shared" ca="1" si="0"/>
        <v>9</v>
      </c>
      <c r="E9">
        <f ca="1">IF(D9&lt;0,"("&amp;D9&amp;")",D9)</f>
        <v>9</v>
      </c>
      <c r="F9" t="str">
        <f ca="1">CHAR(ROUND(RAND()*4+97,0))</f>
        <v>c</v>
      </c>
      <c r="G9" t="str">
        <f t="shared" ca="1" si="4"/>
        <v>v</v>
      </c>
      <c r="H9">
        <f ca="1">ROUND(RAND()*10,0)</f>
        <v>8</v>
      </c>
      <c r="I9">
        <f t="shared" ca="1" si="1"/>
        <v>8</v>
      </c>
      <c r="J9" t="str">
        <f t="shared" ca="1" si="5"/>
        <v>+ 8</v>
      </c>
      <c r="K9">
        <f ca="1">ROUND(RAND()*10,0)</f>
        <v>9</v>
      </c>
      <c r="L9">
        <f t="shared" ca="1" si="2"/>
        <v>9</v>
      </c>
      <c r="M9" t="str">
        <f ca="1">IF(L9&gt;0,"+ "&amp;L9,"- "&amp;ABS(L9))</f>
        <v>+ 9</v>
      </c>
      <c r="N9">
        <f t="shared" ca="1" si="6"/>
        <v>81</v>
      </c>
      <c r="O9" t="str">
        <f ca="1">IF(N9&gt;0,"+ "&amp;N9,"- "&amp;ABS(N9))</f>
        <v>+ 81</v>
      </c>
      <c r="Q9" t="str">
        <f ca="1">E9&amp;" · ("&amp;F9&amp;" "&amp;M9&amp;") = "</f>
        <v xml:space="preserve">9 · (c + 9) = </v>
      </c>
      <c r="R9" t="str">
        <f t="shared" ca="1" si="7"/>
        <v>9c + 81</v>
      </c>
      <c r="S9" t="str">
        <f ca="1">E9 &amp; " ·     "  &amp;" + " &amp; E9 &amp;" · "</f>
        <v xml:space="preserve">9 ·      + 9 · </v>
      </c>
    </row>
    <row r="11" spans="1:19" x14ac:dyDescent="0.25">
      <c r="A11">
        <f t="shared" ca="1" si="3"/>
        <v>17</v>
      </c>
      <c r="B11">
        <f ca="1">RAND()</f>
        <v>0.36092296227532983</v>
      </c>
      <c r="C11">
        <f ca="1">ROUND(RAND()*10,0)</f>
        <v>9</v>
      </c>
      <c r="D11">
        <f t="shared" ca="1" si="0"/>
        <v>9</v>
      </c>
      <c r="E11">
        <f ca="1">IF(D11&lt;0,"("&amp;D11&amp;")",D11)</f>
        <v>9</v>
      </c>
      <c r="F11" t="str">
        <f ca="1">CHAR(ROUND(RAND()*4+97,0))</f>
        <v>b</v>
      </c>
      <c r="G11" t="str">
        <f t="shared" ca="1" si="4"/>
        <v>x</v>
      </c>
      <c r="H11">
        <f ca="1">ROUND(RAND()*10,0)</f>
        <v>4</v>
      </c>
      <c r="I11">
        <f t="shared" ca="1" si="1"/>
        <v>4</v>
      </c>
      <c r="J11" t="str">
        <f t="shared" ca="1" si="5"/>
        <v>+ 4</v>
      </c>
      <c r="K11">
        <f ca="1">ROUND(RAND()*10,0)</f>
        <v>8</v>
      </c>
      <c r="L11">
        <f t="shared" ca="1" si="2"/>
        <v>8</v>
      </c>
      <c r="M11" t="str">
        <f ca="1">IF(L11&gt;0,"+ "&amp;L11,"- "&amp;ABS(L11))</f>
        <v>+ 8</v>
      </c>
      <c r="N11">
        <f t="shared" ca="1" si="6"/>
        <v>72</v>
      </c>
      <c r="O11" t="str">
        <f ca="1">IF(N11&gt;0,"+ "&amp;N11,"- "&amp;ABS(N11))</f>
        <v>+ 72</v>
      </c>
      <c r="Q11" t="str">
        <f ca="1">"("&amp;F11&amp;" "&amp;M11&amp;") · "&amp;E11&amp;" = "</f>
        <v xml:space="preserve">(b + 8) · 9 = </v>
      </c>
      <c r="R11" t="str">
        <f t="shared" ca="1" si="7"/>
        <v>9b + 72</v>
      </c>
      <c r="S11" t="str">
        <f ca="1">E11 &amp; " ·    "  &amp;" +     · "</f>
        <v xml:space="preserve">9 ·     +     · </v>
      </c>
    </row>
    <row r="13" spans="1:19" x14ac:dyDescent="0.25">
      <c r="A13">
        <f t="shared" ca="1" si="3"/>
        <v>8</v>
      </c>
      <c r="B13">
        <f ca="1">RAND()</f>
        <v>0.85335061482443642</v>
      </c>
      <c r="C13">
        <f ca="1">ROUND(RAND()*10,0)</f>
        <v>9</v>
      </c>
      <c r="D13">
        <f t="shared" ca="1" si="0"/>
        <v>9</v>
      </c>
      <c r="E13">
        <f ca="1">IF(D13&lt;0,"("&amp;D13&amp;")",D13)</f>
        <v>9</v>
      </c>
      <c r="F13" t="str">
        <f ca="1">CHAR(ROUND(RAND()*4+97,0))</f>
        <v>e</v>
      </c>
      <c r="G13" t="str">
        <f t="shared" ca="1" si="4"/>
        <v>x</v>
      </c>
      <c r="H13">
        <f ca="1">ROUND(RAND()*10,0)</f>
        <v>2</v>
      </c>
      <c r="I13">
        <f t="shared" ca="1" si="1"/>
        <v>2</v>
      </c>
      <c r="J13" t="str">
        <f t="shared" ca="1" si="5"/>
        <v>+ 2</v>
      </c>
      <c r="K13">
        <f ca="1">ROUND(RAND()*10,0)</f>
        <v>6</v>
      </c>
      <c r="L13">
        <f t="shared" ca="1" si="2"/>
        <v>6</v>
      </c>
      <c r="M13" t="str">
        <f ca="1">IF(L13&gt;0,"+ "&amp;L13,"- "&amp;ABS(L13))</f>
        <v>+ 6</v>
      </c>
      <c r="N13">
        <f t="shared" ca="1" si="6"/>
        <v>54</v>
      </c>
      <c r="O13" t="str">
        <f ca="1">IF(N13&gt;0,"+ "&amp;N13,"- "&amp;ABS(N13))</f>
        <v>+ 54</v>
      </c>
      <c r="Q13" t="str">
        <f ca="1">"("&amp;F13&amp;" "&amp;M13&amp;") · "&amp;E13&amp;" = "</f>
        <v xml:space="preserve">(e + 6) · 9 = </v>
      </c>
      <c r="R13" t="str">
        <f t="shared" ca="1" si="7"/>
        <v>9e + 54</v>
      </c>
      <c r="S13" t="str">
        <f ca="1">E13 &amp; " ·   "</f>
        <v xml:space="preserve">9 ·   </v>
      </c>
    </row>
    <row r="15" spans="1:19" x14ac:dyDescent="0.25">
      <c r="A15">
        <f t="shared" ca="1" si="3"/>
        <v>16</v>
      </c>
      <c r="B15">
        <f ca="1">RAND()</f>
        <v>0.37605016302418481</v>
      </c>
      <c r="C15">
        <f ca="1">ROUND(RAND()*10,0)</f>
        <v>8</v>
      </c>
      <c r="D15">
        <f t="shared" ca="1" si="0"/>
        <v>8</v>
      </c>
      <c r="E15">
        <f ca="1">IF(D15&lt;0,"("&amp;D15&amp;")",D15)</f>
        <v>8</v>
      </c>
      <c r="F15" t="str">
        <f ca="1">CHAR(ROUND(RAND()*4+97,0))</f>
        <v>c</v>
      </c>
      <c r="G15" t="str">
        <f t="shared" ca="1" si="4"/>
        <v>v</v>
      </c>
      <c r="H15">
        <f ca="1">ROUND(RAND()*10,0)</f>
        <v>9</v>
      </c>
      <c r="I15">
        <f t="shared" ca="1" si="1"/>
        <v>9</v>
      </c>
      <c r="J15" t="str">
        <f t="shared" ca="1" si="5"/>
        <v>+ 9</v>
      </c>
      <c r="K15">
        <f ca="1">ROUND(RAND()*10,0)</f>
        <v>6</v>
      </c>
      <c r="L15">
        <f t="shared" ca="1" si="2"/>
        <v>6</v>
      </c>
      <c r="M15" t="str">
        <f ca="1">IF(L15&gt;0,"+ "&amp;L15,"- "&amp;ABS(L15))</f>
        <v>+ 6</v>
      </c>
      <c r="N15">
        <f t="shared" ca="1" si="6"/>
        <v>48</v>
      </c>
      <c r="O15" t="str">
        <f ca="1">IF(N15&gt;0,"+ "&amp;N15,"- "&amp;ABS(N15))</f>
        <v>+ 48</v>
      </c>
      <c r="Q15" t="str">
        <f ca="1">"("&amp;F15&amp;" "&amp;M15&amp;") · "&amp;E15&amp;" = "</f>
        <v xml:space="preserve">(c + 6) · 8 = </v>
      </c>
      <c r="R15" t="str">
        <f t="shared" ca="1" si="7"/>
        <v>8c + 48</v>
      </c>
    </row>
    <row r="17" spans="1:18" x14ac:dyDescent="0.25">
      <c r="A17">
        <f t="shared" ca="1" si="3"/>
        <v>26</v>
      </c>
      <c r="B17">
        <f ca="1">RAND()</f>
        <v>0.20786365298302523</v>
      </c>
      <c r="C17">
        <f ca="1">ROUND(RAND()*10,0)</f>
        <v>6</v>
      </c>
      <c r="D17">
        <f t="shared" ca="1" si="0"/>
        <v>6</v>
      </c>
      <c r="E17">
        <f ca="1">IF(D17&lt;0,"("&amp;D17&amp;")",D17)</f>
        <v>6</v>
      </c>
      <c r="F17" t="str">
        <f ca="1">CHAR(ROUND(RAND()*4+97,0))</f>
        <v>d</v>
      </c>
      <c r="G17" t="str">
        <f t="shared" ca="1" si="4"/>
        <v>x</v>
      </c>
      <c r="H17">
        <f ca="1">ROUND(RAND()*10,0)</f>
        <v>7</v>
      </c>
      <c r="I17">
        <f t="shared" ca="1" si="1"/>
        <v>7</v>
      </c>
      <c r="J17" t="str">
        <f t="shared" ca="1" si="5"/>
        <v>+ 7</v>
      </c>
      <c r="K17">
        <f ca="1">ROUND(RAND()*10,0)</f>
        <v>7</v>
      </c>
      <c r="L17">
        <f t="shared" ca="1" si="2"/>
        <v>7</v>
      </c>
      <c r="M17" t="str">
        <f ca="1">IF(L17&gt;0,"+ "&amp;L17,"- "&amp;ABS(L17))</f>
        <v>+ 7</v>
      </c>
      <c r="N17">
        <f t="shared" ca="1" si="6"/>
        <v>42</v>
      </c>
      <c r="O17" t="str">
        <f ca="1">IF(N17&gt;0,"+ "&amp;N17,"- "&amp;ABS(N17))</f>
        <v>+ 42</v>
      </c>
      <c r="Q17" t="str">
        <f ca="1">"("&amp;F17&amp;" "&amp;M17&amp;") · "&amp;E17&amp;" = "</f>
        <v xml:space="preserve">(d + 7) · 6 = </v>
      </c>
      <c r="R17" t="str">
        <f t="shared" ca="1" si="7"/>
        <v>6d + 42</v>
      </c>
    </row>
    <row r="19" spans="1:18" x14ac:dyDescent="0.25">
      <c r="A19">
        <f t="shared" ca="1" si="3"/>
        <v>27</v>
      </c>
      <c r="B19">
        <f ca="1">RAND()</f>
        <v>0.15495040418307859</v>
      </c>
      <c r="C19">
        <f ca="1">ROUND(RAND()*10,0)</f>
        <v>0</v>
      </c>
      <c r="D19">
        <f t="shared" ca="1" si="0"/>
        <v>2</v>
      </c>
      <c r="E19">
        <f ca="1">IF(D19&lt;0,"("&amp;D19&amp;")",D19)</f>
        <v>2</v>
      </c>
      <c r="F19" t="str">
        <f ca="1">CHAR(ROUND(RAND()*4+97,0))</f>
        <v>d</v>
      </c>
      <c r="G19" t="str">
        <f t="shared" ca="1" si="4"/>
        <v>w</v>
      </c>
      <c r="H19">
        <f ca="1">ROUND(RAND()*10,0)</f>
        <v>8</v>
      </c>
      <c r="I19">
        <f t="shared" ca="1" si="1"/>
        <v>8</v>
      </c>
      <c r="J19" t="str">
        <f t="shared" ca="1" si="5"/>
        <v>+ 8</v>
      </c>
      <c r="K19">
        <f ca="1">ROUND(RAND()*10,0)</f>
        <v>9</v>
      </c>
      <c r="L19">
        <f t="shared" ca="1" si="2"/>
        <v>9</v>
      </c>
      <c r="M19" t="str">
        <f ca="1">IF(L19&gt;0,"+ "&amp;L19,"- "&amp;ABS(L19))</f>
        <v>+ 9</v>
      </c>
      <c r="N19">
        <f ca="1">L19*D19</f>
        <v>18</v>
      </c>
      <c r="O19" t="str">
        <f ca="1">IF(N19&gt;0,"+ "&amp;N19,"- "&amp;ABS(N19))</f>
        <v>+ 18</v>
      </c>
      <c r="Q19" t="str">
        <f ca="1">E19&amp;" · ("&amp;F19&amp;" "&amp;M19&amp;G19&amp;") = "</f>
        <v xml:space="preserve">2 · (d + 9w) = </v>
      </c>
      <c r="R19" t="str">
        <f t="shared" ref="R19:R33" ca="1" si="8">D19&amp;F19&amp;" "&amp;O19&amp;G19</f>
        <v>2d + 18w</v>
      </c>
    </row>
    <row r="21" spans="1:18" x14ac:dyDescent="0.25">
      <c r="A21">
        <f t="shared" ca="1" si="3"/>
        <v>23</v>
      </c>
      <c r="B21">
        <f ca="1">RAND()</f>
        <v>0.28710601464156471</v>
      </c>
      <c r="C21">
        <f ca="1">ROUND(RAND()*10,0)</f>
        <v>1</v>
      </c>
      <c r="D21">
        <f t="shared" ca="1" si="0"/>
        <v>2</v>
      </c>
      <c r="E21">
        <f ca="1">IF(D21&lt;0,"("&amp;D21&amp;")",D21)</f>
        <v>2</v>
      </c>
      <c r="F21" t="str">
        <f ca="1">CHAR(ROUND(RAND()*4+97,0))</f>
        <v>b</v>
      </c>
      <c r="G21" t="str">
        <f t="shared" ca="1" si="4"/>
        <v>y</v>
      </c>
      <c r="H21">
        <f ca="1">ROUND(RAND()*10,0)</f>
        <v>1</v>
      </c>
      <c r="I21">
        <f t="shared" ca="1" si="1"/>
        <v>2</v>
      </c>
      <c r="J21" t="str">
        <f t="shared" ca="1" si="5"/>
        <v>+ 2</v>
      </c>
      <c r="K21">
        <f ca="1">ROUND(RAND()*10,0)</f>
        <v>4</v>
      </c>
      <c r="L21">
        <f t="shared" ca="1" si="2"/>
        <v>4</v>
      </c>
      <c r="M21" t="str">
        <f ca="1">IF(L21&gt;0,"+ "&amp;L21,"- "&amp;ABS(L21))</f>
        <v>+ 4</v>
      </c>
      <c r="N21">
        <f t="shared" ref="N21:N33" ca="1" si="9">L21*D21</f>
        <v>8</v>
      </c>
      <c r="O21" t="str">
        <f ca="1">IF(N21&gt;0,"+ "&amp;N21,"- "&amp;ABS(N21))</f>
        <v>+ 8</v>
      </c>
      <c r="Q21" t="str">
        <f ca="1">E21&amp;" · ("&amp;F21&amp;" "&amp;M21&amp;G21&amp;") = "</f>
        <v xml:space="preserve">2 · (b + 4y) = </v>
      </c>
      <c r="R21" t="str">
        <f t="shared" ca="1" si="8"/>
        <v>2b + 8y</v>
      </c>
    </row>
    <row r="23" spans="1:18" x14ac:dyDescent="0.25">
      <c r="A23">
        <f t="shared" ca="1" si="3"/>
        <v>30</v>
      </c>
      <c r="B23">
        <f ca="1">RAND()</f>
        <v>4.0760634596411105E-2</v>
      </c>
      <c r="C23">
        <f ca="1">ROUND(RAND()*10,0)</f>
        <v>5</v>
      </c>
      <c r="D23">
        <f t="shared" ca="1" si="0"/>
        <v>5</v>
      </c>
      <c r="E23">
        <f ca="1">IF(D23&lt;0,"("&amp;D23&amp;")",D23)</f>
        <v>5</v>
      </c>
      <c r="F23" t="str">
        <f ca="1">CHAR(ROUND(RAND()*4+97,0))</f>
        <v>e</v>
      </c>
      <c r="G23" t="str">
        <f t="shared" ca="1" si="4"/>
        <v>x</v>
      </c>
      <c r="H23">
        <f ca="1">ROUND(RAND()*10,0)</f>
        <v>2</v>
      </c>
      <c r="I23">
        <f t="shared" ca="1" si="1"/>
        <v>2</v>
      </c>
      <c r="J23" t="str">
        <f t="shared" ca="1" si="5"/>
        <v>+ 2</v>
      </c>
      <c r="K23">
        <f ca="1">ROUND(RAND()*10,0)</f>
        <v>1</v>
      </c>
      <c r="L23">
        <f t="shared" ca="1" si="2"/>
        <v>2</v>
      </c>
      <c r="M23" t="str">
        <f ca="1">IF(L23&gt;0,"+ "&amp;L23,"- "&amp;ABS(L23))</f>
        <v>+ 2</v>
      </c>
      <c r="N23">
        <f t="shared" ca="1" si="9"/>
        <v>10</v>
      </c>
      <c r="O23" t="str">
        <f ca="1">IF(N23&gt;0,"+ "&amp;N23,"- "&amp;ABS(N23))</f>
        <v>+ 10</v>
      </c>
      <c r="Q23" t="str">
        <f ca="1">E23&amp;" · ("&amp;F23&amp;" "&amp;M23&amp;G23&amp;") = "</f>
        <v xml:space="preserve">5 · (e + 2x) = </v>
      </c>
      <c r="R23" t="str">
        <f t="shared" ca="1" si="8"/>
        <v>5e + 10x</v>
      </c>
    </row>
    <row r="25" spans="1:18" x14ac:dyDescent="0.25">
      <c r="A25">
        <f t="shared" ca="1" si="3"/>
        <v>32</v>
      </c>
      <c r="B25">
        <f ca="1">RAND()</f>
        <v>1.4072922864410864E-2</v>
      </c>
      <c r="C25">
        <f ca="1">ROUND(RAND()*10,0)</f>
        <v>1</v>
      </c>
      <c r="D25">
        <f t="shared" ca="1" si="0"/>
        <v>2</v>
      </c>
      <c r="E25">
        <f ca="1">IF(D25&lt;0,"("&amp;D25&amp;")",D25)</f>
        <v>2</v>
      </c>
      <c r="F25" t="str">
        <f ca="1">CHAR(ROUND(RAND()*4+97,0))</f>
        <v>b</v>
      </c>
      <c r="G25" t="str">
        <f t="shared" ca="1" si="4"/>
        <v>v</v>
      </c>
      <c r="H25">
        <f ca="1">ROUND(RAND()*10,0)</f>
        <v>7</v>
      </c>
      <c r="I25">
        <f t="shared" ca="1" si="1"/>
        <v>7</v>
      </c>
      <c r="J25" t="str">
        <f t="shared" ca="1" si="5"/>
        <v>+ 7</v>
      </c>
      <c r="K25">
        <f ca="1">ROUND(RAND()*10,0)</f>
        <v>1</v>
      </c>
      <c r="L25">
        <f t="shared" ca="1" si="2"/>
        <v>2</v>
      </c>
      <c r="M25" t="str">
        <f ca="1">IF(L25&gt;0,"+ "&amp;L25,"- "&amp;ABS(L25))</f>
        <v>+ 2</v>
      </c>
      <c r="N25">
        <f t="shared" ca="1" si="9"/>
        <v>4</v>
      </c>
      <c r="O25" t="str">
        <f ca="1">IF(N25&gt;0,"+ "&amp;N25,"- "&amp;ABS(N25))</f>
        <v>+ 4</v>
      </c>
      <c r="Q25" t="str">
        <f ca="1">E25&amp;" · ("&amp;F25&amp;" "&amp;M25&amp;G25&amp;") = "</f>
        <v xml:space="preserve">2 · (b + 2v) = </v>
      </c>
      <c r="R25" t="str">
        <f t="shared" ca="1" si="8"/>
        <v>2b + 4v</v>
      </c>
    </row>
    <row r="27" spans="1:18" x14ac:dyDescent="0.25">
      <c r="A27">
        <f t="shared" ca="1" si="3"/>
        <v>20</v>
      </c>
      <c r="B27">
        <f ca="1">RAND()</f>
        <v>0.307456210257814</v>
      </c>
      <c r="C27">
        <f ca="1">ROUND(RAND()*10,0)</f>
        <v>0</v>
      </c>
      <c r="D27">
        <f t="shared" ca="1" si="0"/>
        <v>2</v>
      </c>
      <c r="E27">
        <f ca="1">IF(D27&lt;0,"("&amp;D27&amp;")",D27)</f>
        <v>2</v>
      </c>
      <c r="F27" t="str">
        <f ca="1">CHAR(ROUND(RAND()*4+97,0))</f>
        <v>b</v>
      </c>
      <c r="G27" t="str">
        <f t="shared" ca="1" si="4"/>
        <v>y</v>
      </c>
      <c r="H27">
        <f ca="1">ROUND(RAND()*10,0)</f>
        <v>1</v>
      </c>
      <c r="I27">
        <f t="shared" ca="1" si="1"/>
        <v>2</v>
      </c>
      <c r="J27" t="str">
        <f t="shared" ca="1" si="5"/>
        <v>+ 2</v>
      </c>
      <c r="K27">
        <f ca="1">ROUND(RAND()*10,0)</f>
        <v>3</v>
      </c>
      <c r="L27">
        <f t="shared" ca="1" si="2"/>
        <v>3</v>
      </c>
      <c r="M27" t="str">
        <f ca="1">IF(L27&gt;0,"+ "&amp;L27,"- "&amp;ABS(L27))</f>
        <v>+ 3</v>
      </c>
      <c r="N27">
        <f t="shared" ca="1" si="9"/>
        <v>6</v>
      </c>
      <c r="O27" t="str">
        <f ca="1">IF(N27&gt;0,"+ "&amp;N27,"- "&amp;ABS(N27))</f>
        <v>+ 6</v>
      </c>
      <c r="Q27" t="str">
        <f ca="1">"("&amp;F27&amp;" "&amp;M27&amp;G27&amp;") · "&amp;E27&amp;" = "</f>
        <v xml:space="preserve">(b + 3y) · 2 = </v>
      </c>
      <c r="R27" t="str">
        <f t="shared" ca="1" si="8"/>
        <v>2b + 6y</v>
      </c>
    </row>
    <row r="29" spans="1:18" x14ac:dyDescent="0.25">
      <c r="A29">
        <f t="shared" ca="1" si="3"/>
        <v>22</v>
      </c>
      <c r="B29">
        <f ca="1">RAND()</f>
        <v>0.29727428203169759</v>
      </c>
      <c r="C29">
        <f ca="1">ROUND(RAND()*10,0)</f>
        <v>0</v>
      </c>
      <c r="D29">
        <f t="shared" ca="1" si="0"/>
        <v>2</v>
      </c>
      <c r="E29">
        <f ca="1">IF(D29&lt;0,"("&amp;D29&amp;")",D29)</f>
        <v>2</v>
      </c>
      <c r="F29" t="str">
        <f ca="1">CHAR(ROUND(RAND()*4+97,0))</f>
        <v>c</v>
      </c>
      <c r="G29" t="str">
        <f t="shared" ca="1" si="4"/>
        <v>w</v>
      </c>
      <c r="H29">
        <f ca="1">ROUND(RAND()*10,0)</f>
        <v>8</v>
      </c>
      <c r="I29">
        <f t="shared" ca="1" si="1"/>
        <v>8</v>
      </c>
      <c r="J29" t="str">
        <f t="shared" ca="1" si="5"/>
        <v>+ 8</v>
      </c>
      <c r="K29">
        <f ca="1">ROUND(RAND()*10,0)</f>
        <v>4</v>
      </c>
      <c r="L29">
        <f t="shared" ca="1" si="2"/>
        <v>4</v>
      </c>
      <c r="M29" t="str">
        <f ca="1">IF(L29&gt;0,"+ "&amp;L29,"- "&amp;ABS(L29))</f>
        <v>+ 4</v>
      </c>
      <c r="N29">
        <f t="shared" ca="1" si="9"/>
        <v>8</v>
      </c>
      <c r="O29" t="str">
        <f ca="1">IF(N29&gt;0,"+ "&amp;N29,"- "&amp;ABS(N29))</f>
        <v>+ 8</v>
      </c>
      <c r="Q29" t="str">
        <f ca="1">"("&amp;F29&amp;" "&amp;M29&amp;G29&amp;") · "&amp;E29&amp;" = "</f>
        <v xml:space="preserve">(c + 4w) · 2 = </v>
      </c>
      <c r="R29" t="str">
        <f t="shared" ca="1" si="8"/>
        <v>2c + 8w</v>
      </c>
    </row>
    <row r="31" spans="1:18" x14ac:dyDescent="0.25">
      <c r="A31">
        <f t="shared" ca="1" si="3"/>
        <v>15</v>
      </c>
      <c r="B31">
        <f ca="1">RAND()</f>
        <v>0.57046070733006815</v>
      </c>
      <c r="C31">
        <f ca="1">ROUND(RAND()*10,0)</f>
        <v>4</v>
      </c>
      <c r="D31">
        <f t="shared" ca="1" si="0"/>
        <v>4</v>
      </c>
      <c r="E31">
        <f ca="1">IF(D31&lt;0,"("&amp;D31&amp;")",D31)</f>
        <v>4</v>
      </c>
      <c r="F31" t="str">
        <f ca="1">CHAR(ROUND(RAND()*4+97,0))</f>
        <v>b</v>
      </c>
      <c r="G31" t="str">
        <f t="shared" ca="1" si="4"/>
        <v>w</v>
      </c>
      <c r="H31">
        <f ca="1">ROUND(RAND()*10,0)</f>
        <v>3</v>
      </c>
      <c r="I31">
        <f t="shared" ca="1" si="1"/>
        <v>3</v>
      </c>
      <c r="J31" t="str">
        <f t="shared" ca="1" si="5"/>
        <v>+ 3</v>
      </c>
      <c r="K31">
        <f ca="1">ROUND(RAND()*10,0)</f>
        <v>10</v>
      </c>
      <c r="L31">
        <f t="shared" ca="1" si="2"/>
        <v>10</v>
      </c>
      <c r="M31" t="str">
        <f ca="1">IF(L31&gt;0,"+ "&amp;L31,"- "&amp;ABS(L31))</f>
        <v>+ 10</v>
      </c>
      <c r="N31">
        <f t="shared" ca="1" si="9"/>
        <v>40</v>
      </c>
      <c r="O31" t="str">
        <f ca="1">IF(N31&gt;0,"+ "&amp;N31,"- "&amp;ABS(N31))</f>
        <v>+ 40</v>
      </c>
      <c r="Q31" t="str">
        <f ca="1">"("&amp;F31&amp;" "&amp;M31&amp;G31&amp;") · "&amp;E31&amp;" = "</f>
        <v xml:space="preserve">(b + 10w) · 4 = </v>
      </c>
      <c r="R31" t="str">
        <f t="shared" ca="1" si="8"/>
        <v>4b + 40w</v>
      </c>
    </row>
    <row r="33" spans="1:18" x14ac:dyDescent="0.25">
      <c r="A33">
        <f t="shared" ca="1" si="3"/>
        <v>21</v>
      </c>
      <c r="B33">
        <f ca="1">RAND()</f>
        <v>0.29941290717757019</v>
      </c>
      <c r="C33">
        <f ca="1">ROUND(RAND()*10,0)</f>
        <v>6</v>
      </c>
      <c r="D33">
        <f t="shared" ca="1" si="0"/>
        <v>6</v>
      </c>
      <c r="E33">
        <f ca="1">IF(D33&lt;0,"("&amp;D33&amp;")",D33)</f>
        <v>6</v>
      </c>
      <c r="F33" t="str">
        <f ca="1">CHAR(ROUND(RAND()*4+97,0))</f>
        <v>a</v>
      </c>
      <c r="G33" t="str">
        <f t="shared" ca="1" si="4"/>
        <v>y</v>
      </c>
      <c r="H33">
        <f ca="1">ROUND(RAND()*10,0)</f>
        <v>3</v>
      </c>
      <c r="I33">
        <f t="shared" ca="1" si="1"/>
        <v>3</v>
      </c>
      <c r="J33" t="str">
        <f t="shared" ca="1" si="5"/>
        <v>+ 3</v>
      </c>
      <c r="K33">
        <f ca="1">ROUND(RAND()*10,0)</f>
        <v>8</v>
      </c>
      <c r="L33">
        <f t="shared" ca="1" si="2"/>
        <v>8</v>
      </c>
      <c r="M33" t="str">
        <f ca="1">IF(L33&gt;0,"+ "&amp;L33,"- "&amp;ABS(L33))</f>
        <v>+ 8</v>
      </c>
      <c r="N33">
        <f t="shared" ca="1" si="9"/>
        <v>48</v>
      </c>
      <c r="O33" t="str">
        <f ca="1">IF(N33&gt;0,"+ "&amp;N33,"- "&amp;ABS(N33))</f>
        <v>+ 48</v>
      </c>
      <c r="Q33" t="str">
        <f ca="1">"("&amp;F33&amp;" "&amp;M33&amp;G33&amp;") · "&amp;E33&amp;" = "</f>
        <v xml:space="preserve">(a + 8y) · 6 = </v>
      </c>
      <c r="R33" t="str">
        <f t="shared" ca="1" si="8"/>
        <v>6a + 48y</v>
      </c>
    </row>
    <row r="35" spans="1:18" x14ac:dyDescent="0.25">
      <c r="A35">
        <f ca="1">RANK(B35,$B$3:$B$65)</f>
        <v>12</v>
      </c>
      <c r="B35">
        <f ca="1">RAND()</f>
        <v>0.66078090375161513</v>
      </c>
      <c r="C35">
        <f ca="1">ROUND(RAND()*10,0)</f>
        <v>4</v>
      </c>
      <c r="D35">
        <f t="shared" ca="1" si="0"/>
        <v>4</v>
      </c>
      <c r="E35">
        <f ca="1">IF(D35&lt;0,"("&amp;D35&amp;")",D35)</f>
        <v>4</v>
      </c>
      <c r="F35" t="str">
        <f ca="1">CHAR(ROUND(RAND()*4+97,0))</f>
        <v>d</v>
      </c>
      <c r="G35" t="str">
        <f ca="1">CHAR(ROUND(RAND()*4+118,0))</f>
        <v>w</v>
      </c>
      <c r="H35">
        <f ca="1">ROUND(RAND()*10,0)</f>
        <v>8</v>
      </c>
      <c r="I35">
        <f t="shared" ca="1" si="1"/>
        <v>8</v>
      </c>
      <c r="J35" t="str">
        <f t="shared" ca="1" si="5"/>
        <v>+ 8</v>
      </c>
      <c r="K35">
        <f ca="1">ROUND(RAND()*10,0)</f>
        <v>6</v>
      </c>
      <c r="L35">
        <f t="shared" ca="1" si="2"/>
        <v>6</v>
      </c>
      <c r="M35" t="str">
        <f ca="1">IF(L35&gt;0,"+ "&amp;L35,"- "&amp;ABS(L35))</f>
        <v>+ 6</v>
      </c>
      <c r="N35">
        <f ca="1">L35*D35</f>
        <v>24</v>
      </c>
      <c r="O35" t="str">
        <f ca="1">IF(N35&gt;0,"+ "&amp;N35,"- "&amp;ABS(N35))</f>
        <v>+ 24</v>
      </c>
      <c r="P35">
        <f ca="1">D35*I35</f>
        <v>32</v>
      </c>
      <c r="Q35" t="str">
        <f ca="1">E35&amp;" · ("&amp;I35&amp;F35&amp;" "&amp;M35&amp;") = "</f>
        <v xml:space="preserve">4 · (8d + 6) = </v>
      </c>
      <c r="R35" t="str">
        <f t="shared" ref="R35:R49" ca="1" si="10">P35&amp;F35&amp;" "&amp;O35</f>
        <v>32d + 24</v>
      </c>
    </row>
    <row r="37" spans="1:18" x14ac:dyDescent="0.25">
      <c r="A37">
        <f t="shared" ca="1" si="3"/>
        <v>19</v>
      </c>
      <c r="B37">
        <f ca="1">RAND()</f>
        <v>0.33321887183427013</v>
      </c>
      <c r="C37">
        <f ca="1">ROUND(RAND()*10,0)</f>
        <v>5</v>
      </c>
      <c r="D37">
        <f t="shared" ca="1" si="0"/>
        <v>5</v>
      </c>
      <c r="E37">
        <f ca="1">IF(D37&lt;0,"("&amp;D37&amp;")",D37)</f>
        <v>5</v>
      </c>
      <c r="F37" t="str">
        <f ca="1">CHAR(ROUND(RAND()*4+97,0))</f>
        <v>d</v>
      </c>
      <c r="G37" t="str">
        <f t="shared" ca="1" si="4"/>
        <v>x</v>
      </c>
      <c r="H37">
        <f ca="1">ROUND(RAND()*10,0)</f>
        <v>2</v>
      </c>
      <c r="I37">
        <f t="shared" ca="1" si="1"/>
        <v>2</v>
      </c>
      <c r="J37" t="str">
        <f t="shared" ca="1" si="5"/>
        <v>+ 2</v>
      </c>
      <c r="K37">
        <f ca="1">ROUND(RAND()*10,0)</f>
        <v>8</v>
      </c>
      <c r="L37">
        <f t="shared" ca="1" si="2"/>
        <v>8</v>
      </c>
      <c r="M37" t="str">
        <f ca="1">IF(L37&gt;0,"+ "&amp;L37,"- "&amp;ABS(L37))</f>
        <v>+ 8</v>
      </c>
      <c r="N37">
        <f t="shared" ref="N37:N49" ca="1" si="11">L37*D37</f>
        <v>40</v>
      </c>
      <c r="O37" t="str">
        <f ca="1">IF(N37&gt;0,"+ "&amp;N37,"- "&amp;ABS(N37))</f>
        <v>+ 40</v>
      </c>
      <c r="P37">
        <f t="shared" ref="P37:P65" ca="1" si="12">D37*I37</f>
        <v>10</v>
      </c>
      <c r="Q37" t="str">
        <f ca="1">E37&amp;" · ("&amp;I37&amp;F37&amp;" "&amp;M37&amp;") = "</f>
        <v xml:space="preserve">5 · (2d + 8) = </v>
      </c>
      <c r="R37" t="str">
        <f t="shared" ca="1" si="10"/>
        <v>10d + 40</v>
      </c>
    </row>
    <row r="39" spans="1:18" x14ac:dyDescent="0.25">
      <c r="A39">
        <f t="shared" ca="1" si="3"/>
        <v>25</v>
      </c>
      <c r="B39">
        <f ca="1">RAND()</f>
        <v>0.22812561585591995</v>
      </c>
      <c r="C39">
        <f ca="1">ROUND(RAND()*10,0)*0.1</f>
        <v>0.2</v>
      </c>
      <c r="D39">
        <f t="shared" ca="1" si="0"/>
        <v>0.2</v>
      </c>
      <c r="E39">
        <f ca="1">IF(D39&lt;0,"("&amp;D39&amp;")",D39)</f>
        <v>0.2</v>
      </c>
      <c r="F39" t="str">
        <f ca="1">CHAR(ROUND(RAND()*4+97,0))</f>
        <v>d</v>
      </c>
      <c r="G39" t="str">
        <f t="shared" ca="1" si="4"/>
        <v>x</v>
      </c>
      <c r="H39">
        <f ca="1">ROUND(RAND()*20,0)</f>
        <v>17</v>
      </c>
      <c r="I39">
        <f t="shared" ca="1" si="1"/>
        <v>17</v>
      </c>
      <c r="J39" t="str">
        <f t="shared" ca="1" si="5"/>
        <v>+ 17</v>
      </c>
      <c r="K39">
        <f ca="1">ROUND(RAND()*10,0)</f>
        <v>8</v>
      </c>
      <c r="L39">
        <f t="shared" ca="1" si="2"/>
        <v>8</v>
      </c>
      <c r="M39" t="str">
        <f ca="1">IF(L39&gt;0,"+ "&amp;L39,"- "&amp;ABS(L39))</f>
        <v>+ 8</v>
      </c>
      <c r="N39">
        <f t="shared" ca="1" si="11"/>
        <v>1.6</v>
      </c>
      <c r="O39" t="str">
        <f ca="1">IF(N39&gt;0,"+ "&amp;N39,"- "&amp;ABS(N39))</f>
        <v>+ 1,6</v>
      </c>
      <c r="P39">
        <f t="shared" ca="1" si="12"/>
        <v>3.4000000000000004</v>
      </c>
      <c r="Q39" t="str">
        <f ca="1">E39&amp;" · ("&amp;I39&amp;F39&amp;" "&amp;M39&amp;") = "</f>
        <v xml:space="preserve">0,2 · (17d + 8) = </v>
      </c>
      <c r="R39" t="str">
        <f t="shared" ca="1" si="10"/>
        <v>3,4d + 1,6</v>
      </c>
    </row>
    <row r="40" spans="1:18" x14ac:dyDescent="0.25">
      <c r="F40" t="s">
        <v>52</v>
      </c>
    </row>
    <row r="41" spans="1:18" x14ac:dyDescent="0.25">
      <c r="A41">
        <f t="shared" ca="1" si="3"/>
        <v>4</v>
      </c>
      <c r="B41">
        <f ca="1">RAND()</f>
        <v>0.94393020537391548</v>
      </c>
      <c r="C41">
        <f t="shared" ref="C41:C55" ca="1" si="13">ROUND(RAND()*10,0)*0.1</f>
        <v>0.9</v>
      </c>
      <c r="D41">
        <f t="shared" ca="1" si="0"/>
        <v>0.9</v>
      </c>
      <c r="E41">
        <f ca="1">IF(D41&lt;0,"("&amp;D41&amp;")",D41)</f>
        <v>0.9</v>
      </c>
      <c r="F41" t="str">
        <f ca="1">CHAR(ROUND(RAND()*4+97,0))</f>
        <v>d</v>
      </c>
      <c r="G41" t="str">
        <f t="shared" ca="1" si="4"/>
        <v>x</v>
      </c>
      <c r="H41">
        <f t="shared" ref="H41:H55" ca="1" si="14">ROUND(RAND()*20,0)</f>
        <v>6</v>
      </c>
      <c r="I41">
        <f t="shared" ca="1" si="1"/>
        <v>6</v>
      </c>
      <c r="J41" t="str">
        <f t="shared" ca="1" si="5"/>
        <v>+ 6</v>
      </c>
      <c r="K41">
        <f ca="1">ROUND(RAND()*10,0)</f>
        <v>1</v>
      </c>
      <c r="L41">
        <f t="shared" ca="1" si="2"/>
        <v>2</v>
      </c>
      <c r="M41" t="str">
        <f ca="1">IF(L41&gt;0,"+ "&amp;L41,"- "&amp;ABS(L41))</f>
        <v>+ 2</v>
      </c>
      <c r="N41">
        <f t="shared" ca="1" si="11"/>
        <v>1.8</v>
      </c>
      <c r="O41" t="str">
        <f ca="1">IF(N41&gt;0,"+ "&amp;N41,"- "&amp;ABS(N41))</f>
        <v>+ 1,8</v>
      </c>
      <c r="P41">
        <f t="shared" ca="1" si="12"/>
        <v>5.4</v>
      </c>
      <c r="Q41" t="str">
        <f ca="1">E41&amp;" · ("&amp;I41&amp;F41&amp;" "&amp;M41&amp;") = "</f>
        <v xml:space="preserve">0,9 · (6d + 2) = </v>
      </c>
      <c r="R41" t="str">
        <f t="shared" ca="1" si="10"/>
        <v>5,4d + 1,8</v>
      </c>
    </row>
    <row r="43" spans="1:18" x14ac:dyDescent="0.25">
      <c r="A43">
        <f t="shared" ca="1" si="3"/>
        <v>24</v>
      </c>
      <c r="B43">
        <f ca="1">RAND()</f>
        <v>0.2393512672589444</v>
      </c>
      <c r="C43">
        <f t="shared" ref="C43:C55" ca="1" si="15">ROUND(RAND()*10,0)*0.1</f>
        <v>0.9</v>
      </c>
      <c r="D43">
        <f t="shared" ca="1" si="0"/>
        <v>0.9</v>
      </c>
      <c r="E43">
        <f ca="1">IF(D43&lt;0,"("&amp;D43&amp;")",D43)</f>
        <v>0.9</v>
      </c>
      <c r="F43" t="str">
        <f ca="1">CHAR(ROUND(RAND()*4+97,0))</f>
        <v>b</v>
      </c>
      <c r="G43" t="str">
        <f t="shared" ca="1" si="4"/>
        <v>w</v>
      </c>
      <c r="H43">
        <f t="shared" ref="H43:H55" ca="1" si="16">ROUND(RAND()*20,0)</f>
        <v>16</v>
      </c>
      <c r="I43">
        <f t="shared" ca="1" si="1"/>
        <v>16</v>
      </c>
      <c r="J43" t="str">
        <f t="shared" ca="1" si="5"/>
        <v>+ 16</v>
      </c>
      <c r="K43">
        <f ca="1">ROUND(RAND()*10,0)</f>
        <v>9</v>
      </c>
      <c r="L43">
        <f t="shared" ca="1" si="2"/>
        <v>9</v>
      </c>
      <c r="M43" t="str">
        <f ca="1">IF(L43&gt;0,"+ "&amp;L43,"- "&amp;ABS(L43))</f>
        <v>+ 9</v>
      </c>
      <c r="N43">
        <f t="shared" ca="1" si="11"/>
        <v>8.1</v>
      </c>
      <c r="O43" t="str">
        <f ca="1">IF(N43&gt;0,"+ "&amp;N43,"- "&amp;ABS(N43))</f>
        <v>+ 8,1</v>
      </c>
      <c r="P43">
        <f t="shared" ca="1" si="12"/>
        <v>14.4</v>
      </c>
      <c r="Q43" t="str">
        <f ca="1">"("&amp;I43&amp;F43&amp;" "&amp;M43&amp;") · "&amp;E43&amp;" = "</f>
        <v xml:space="preserve">(16b + 9) · 0,9 = </v>
      </c>
      <c r="R43" t="str">
        <f t="shared" ca="1" si="10"/>
        <v>14,4b + 8,1</v>
      </c>
    </row>
    <row r="45" spans="1:18" x14ac:dyDescent="0.25">
      <c r="A45">
        <f t="shared" ca="1" si="3"/>
        <v>7</v>
      </c>
      <c r="B45">
        <f ca="1">RAND()</f>
        <v>0.87409816125602036</v>
      </c>
      <c r="C45">
        <f t="shared" ref="C45:C55" ca="1" si="17">ROUND(RAND()*10,0)*0.1</f>
        <v>0.2</v>
      </c>
      <c r="D45">
        <f t="shared" ca="1" si="0"/>
        <v>0.2</v>
      </c>
      <c r="E45">
        <f ca="1">IF(D45&lt;0,"("&amp;D45&amp;")",D45)</f>
        <v>0.2</v>
      </c>
      <c r="F45" t="str">
        <f ca="1">CHAR(ROUND(RAND()*4+97,0))</f>
        <v>e</v>
      </c>
      <c r="G45" t="str">
        <f t="shared" ca="1" si="4"/>
        <v>v</v>
      </c>
      <c r="H45">
        <f t="shared" ref="H45:H55" ca="1" si="18">ROUND(RAND()*20,0)</f>
        <v>1</v>
      </c>
      <c r="I45">
        <f t="shared" ca="1" si="1"/>
        <v>2</v>
      </c>
      <c r="J45" t="str">
        <f t="shared" ca="1" si="5"/>
        <v>+ 2</v>
      </c>
      <c r="K45">
        <f ca="1">ROUND(RAND()*10,0)</f>
        <v>1</v>
      </c>
      <c r="L45">
        <f t="shared" ca="1" si="2"/>
        <v>2</v>
      </c>
      <c r="M45" t="str">
        <f ca="1">IF(L45&gt;0,"+ "&amp;L45,"- "&amp;ABS(L45))</f>
        <v>+ 2</v>
      </c>
      <c r="N45">
        <f t="shared" ca="1" si="11"/>
        <v>0.4</v>
      </c>
      <c r="O45" t="str">
        <f ca="1">IF(N45&gt;0,"+ "&amp;N45,"- "&amp;ABS(N45))</f>
        <v>+ 0,4</v>
      </c>
      <c r="P45">
        <f t="shared" ca="1" si="12"/>
        <v>0.4</v>
      </c>
      <c r="Q45" t="str">
        <f ca="1">"("&amp;I45&amp;F45&amp;" "&amp;M45&amp;") · "&amp;E45&amp;" = "</f>
        <v xml:space="preserve">(2e + 2) · 0,2 = </v>
      </c>
      <c r="R45" t="str">
        <f t="shared" ca="1" si="10"/>
        <v>0,4e + 0,4</v>
      </c>
    </row>
    <row r="47" spans="1:18" x14ac:dyDescent="0.25">
      <c r="A47">
        <f t="shared" ca="1" si="3"/>
        <v>5</v>
      </c>
      <c r="B47">
        <f ca="1">RAND()</f>
        <v>0.93634260750142773</v>
      </c>
      <c r="C47">
        <f t="shared" ref="C47:C55" ca="1" si="19">ROUND(RAND()*10,0)*0.1</f>
        <v>0.60000000000000009</v>
      </c>
      <c r="D47">
        <f t="shared" ca="1" si="0"/>
        <v>0.60000000000000009</v>
      </c>
      <c r="E47">
        <f ca="1">IF(D47&lt;0,"("&amp;D47&amp;")",D47)</f>
        <v>0.60000000000000009</v>
      </c>
      <c r="F47" t="str">
        <f ca="1">CHAR(ROUND(RAND()*4+97,0))</f>
        <v>b</v>
      </c>
      <c r="G47" t="str">
        <f t="shared" ca="1" si="4"/>
        <v>x</v>
      </c>
      <c r="H47">
        <f t="shared" ref="H47:H55" ca="1" si="20">ROUND(RAND()*20,0)</f>
        <v>11</v>
      </c>
      <c r="I47">
        <f t="shared" ca="1" si="1"/>
        <v>11</v>
      </c>
      <c r="J47" t="str">
        <f t="shared" ca="1" si="5"/>
        <v>+ 11</v>
      </c>
      <c r="K47">
        <f ca="1">ROUND(RAND()*10,0)</f>
        <v>8</v>
      </c>
      <c r="L47">
        <f t="shared" ca="1" si="2"/>
        <v>8</v>
      </c>
      <c r="M47" t="str">
        <f ca="1">IF(L47&gt;0,"+ "&amp;L47,"- "&amp;ABS(L47))</f>
        <v>+ 8</v>
      </c>
      <c r="N47">
        <f t="shared" ca="1" si="11"/>
        <v>4.8000000000000007</v>
      </c>
      <c r="O47" t="str">
        <f ca="1">IF(N47&gt;0,"+ "&amp;N47,"- "&amp;ABS(N47))</f>
        <v>+ 4,8</v>
      </c>
      <c r="P47">
        <f t="shared" ca="1" si="12"/>
        <v>6.6000000000000014</v>
      </c>
      <c r="Q47" t="str">
        <f ca="1">"("&amp;I47&amp;F47&amp;" "&amp;M47&amp;") · "&amp;E47&amp;" = "</f>
        <v xml:space="preserve">(11b + 8) · 0,6 = </v>
      </c>
      <c r="R47" t="str">
        <f t="shared" ca="1" si="10"/>
        <v>6,6b + 4,8</v>
      </c>
    </row>
    <row r="49" spans="1:18" x14ac:dyDescent="0.25">
      <c r="A49">
        <f t="shared" ca="1" si="3"/>
        <v>13</v>
      </c>
      <c r="B49">
        <f ca="1">RAND()</f>
        <v>0.65624169853707759</v>
      </c>
      <c r="C49">
        <f t="shared" ref="C49:C55" ca="1" si="21">ROUND(RAND()*10,0)*0.1</f>
        <v>0.9</v>
      </c>
      <c r="D49">
        <f t="shared" ca="1" si="0"/>
        <v>0.9</v>
      </c>
      <c r="E49">
        <f ca="1">IF(D49&lt;0,"("&amp;D49&amp;")",D49)</f>
        <v>0.9</v>
      </c>
      <c r="F49" t="str">
        <f ca="1">CHAR(ROUND(RAND()*4+97,0))</f>
        <v>b</v>
      </c>
      <c r="G49" t="str">
        <f t="shared" ca="1" si="4"/>
        <v>y</v>
      </c>
      <c r="H49">
        <f t="shared" ref="H49:H55" ca="1" si="22">ROUND(RAND()*20,0)</f>
        <v>17</v>
      </c>
      <c r="I49">
        <f t="shared" ca="1" si="1"/>
        <v>17</v>
      </c>
      <c r="J49" t="str">
        <f t="shared" ca="1" si="5"/>
        <v>+ 17</v>
      </c>
      <c r="K49">
        <f ca="1">ROUND(RAND()*10,0)</f>
        <v>9</v>
      </c>
      <c r="L49">
        <f t="shared" ca="1" si="2"/>
        <v>9</v>
      </c>
      <c r="M49" t="str">
        <f ca="1">IF(L49&gt;0,"+ "&amp;L49,"- "&amp;ABS(L49))</f>
        <v>+ 9</v>
      </c>
      <c r="N49">
        <f t="shared" ca="1" si="11"/>
        <v>8.1</v>
      </c>
      <c r="O49" t="str">
        <f ca="1">IF(N49&gt;0,"+ "&amp;N49,"- "&amp;ABS(N49))</f>
        <v>+ 8,1</v>
      </c>
      <c r="P49">
        <f t="shared" ca="1" si="12"/>
        <v>15.3</v>
      </c>
      <c r="Q49" t="str">
        <f ca="1">"("&amp;I49&amp;F49&amp;" "&amp;M49&amp;") · "&amp;E49&amp;" = "</f>
        <v xml:space="preserve">(17b + 9) · 0,9 = </v>
      </c>
      <c r="R49" t="str">
        <f t="shared" ca="1" si="10"/>
        <v>15,3b + 8,1</v>
      </c>
    </row>
    <row r="51" spans="1:18" x14ac:dyDescent="0.25">
      <c r="A51">
        <f t="shared" ca="1" si="3"/>
        <v>6</v>
      </c>
      <c r="B51">
        <f ca="1">RAND()</f>
        <v>0.90077818151921529</v>
      </c>
      <c r="C51">
        <f t="shared" ref="C51:C55" ca="1" si="23">ROUND(RAND()*10,0)*0.1</f>
        <v>0.70000000000000007</v>
      </c>
      <c r="D51">
        <f t="shared" ca="1" si="0"/>
        <v>0.70000000000000007</v>
      </c>
      <c r="E51">
        <f ca="1">IF(D51&lt;0,"("&amp;D51&amp;")",D51)</f>
        <v>0.70000000000000007</v>
      </c>
      <c r="F51" t="str">
        <f ca="1">CHAR(ROUND(RAND()*4+97,0))</f>
        <v>c</v>
      </c>
      <c r="G51" t="str">
        <f t="shared" ca="1" si="4"/>
        <v>x</v>
      </c>
      <c r="H51">
        <f t="shared" ref="H51:H55" ca="1" si="24">ROUND(RAND()*20,0)</f>
        <v>7</v>
      </c>
      <c r="I51">
        <f t="shared" ca="1" si="1"/>
        <v>7</v>
      </c>
      <c r="J51" t="str">
        <f t="shared" ca="1" si="5"/>
        <v>+ 7</v>
      </c>
      <c r="K51">
        <f ca="1">ROUND(RAND()*10,0)</f>
        <v>5</v>
      </c>
      <c r="L51">
        <f t="shared" ca="1" si="2"/>
        <v>5</v>
      </c>
      <c r="M51" t="str">
        <f ca="1">IF(L51&gt;0,"+ "&amp;L51,"- "&amp;ABS(L51))</f>
        <v>+ 5</v>
      </c>
      <c r="N51">
        <f ca="1">L51*D51</f>
        <v>3.5000000000000004</v>
      </c>
      <c r="O51" t="str">
        <f ca="1">IF(N51&gt;0,"+ "&amp;N51,"- "&amp;ABS(N51))</f>
        <v>+ 3,5</v>
      </c>
      <c r="P51">
        <f t="shared" ca="1" si="12"/>
        <v>4.9000000000000004</v>
      </c>
      <c r="Q51" t="str">
        <f ca="1">E51&amp;" · ("&amp;I51&amp;F51&amp;" "&amp;M51&amp;G51&amp;") = "</f>
        <v xml:space="preserve">0,7 · (7c + 5x) = </v>
      </c>
      <c r="R51" t="str">
        <f t="shared" ref="R51:R65" ca="1" si="25">P51&amp;F51&amp;" "&amp;O51&amp;G51</f>
        <v>4,9c + 3,5x</v>
      </c>
    </row>
    <row r="53" spans="1:18" x14ac:dyDescent="0.25">
      <c r="A53">
        <f t="shared" ca="1" si="3"/>
        <v>29</v>
      </c>
      <c r="B53">
        <f ca="1">RAND()</f>
        <v>0.11457208060702151</v>
      </c>
      <c r="C53">
        <f t="shared" ref="C53:C55" ca="1" si="26">ROUND(RAND()*10,0)*0.1</f>
        <v>0.9</v>
      </c>
      <c r="D53">
        <f t="shared" ca="1" si="0"/>
        <v>0.9</v>
      </c>
      <c r="E53">
        <f ca="1">IF(D53&lt;0,"("&amp;D53&amp;")",D53)</f>
        <v>0.9</v>
      </c>
      <c r="F53" t="str">
        <f ca="1">CHAR(ROUND(RAND()*4+97,0))</f>
        <v>e</v>
      </c>
      <c r="G53" t="str">
        <f t="shared" ca="1" si="4"/>
        <v>z</v>
      </c>
      <c r="H53">
        <f t="shared" ref="H53:H55" ca="1" si="27">ROUND(RAND()*20,0)</f>
        <v>20</v>
      </c>
      <c r="I53">
        <f t="shared" ca="1" si="1"/>
        <v>20</v>
      </c>
      <c r="J53" t="str">
        <f t="shared" ca="1" si="5"/>
        <v>+ 20</v>
      </c>
      <c r="K53">
        <f ca="1">ROUND(RAND()*10,0)</f>
        <v>3</v>
      </c>
      <c r="L53">
        <f t="shared" ca="1" si="2"/>
        <v>3</v>
      </c>
      <c r="M53" t="str">
        <f ca="1">IF(L53&gt;0,"+ "&amp;L53,"- "&amp;ABS(L53))</f>
        <v>+ 3</v>
      </c>
      <c r="N53">
        <f t="shared" ref="N53:N65" ca="1" si="28">L53*D53</f>
        <v>2.7</v>
      </c>
      <c r="O53" t="str">
        <f ca="1">IF(N53&gt;0,"+ "&amp;N53,"- "&amp;ABS(N53))</f>
        <v>+ 2,7</v>
      </c>
      <c r="P53">
        <f t="shared" ca="1" si="12"/>
        <v>18</v>
      </c>
      <c r="Q53" t="str">
        <f ca="1">E53&amp;" · ("&amp;I53&amp;F53&amp;" "&amp;M53&amp;G53&amp;") = "</f>
        <v xml:space="preserve">0,9 · (20e + 3z) = </v>
      </c>
      <c r="R53" t="str">
        <f t="shared" ca="1" si="25"/>
        <v>18e + 2,7z</v>
      </c>
    </row>
    <row r="55" spans="1:18" x14ac:dyDescent="0.25">
      <c r="A55">
        <f t="shared" ca="1" si="3"/>
        <v>11</v>
      </c>
      <c r="B55">
        <f ca="1">RAND()</f>
        <v>0.76601377576411789</v>
      </c>
      <c r="C55">
        <f t="shared" ref="C55" ca="1" si="29">ROUND(RAND()*10,0)*0.1</f>
        <v>0.9</v>
      </c>
      <c r="D55">
        <f t="shared" ca="1" si="0"/>
        <v>0.9</v>
      </c>
      <c r="E55">
        <f ca="1">IF(D55&lt;0,"("&amp;D55&amp;")",D55)</f>
        <v>0.9</v>
      </c>
      <c r="F55" t="str">
        <f ca="1">CHAR(ROUND(RAND()*4+97,0))</f>
        <v>b</v>
      </c>
      <c r="G55" t="str">
        <f t="shared" ca="1" si="4"/>
        <v>y</v>
      </c>
      <c r="H55">
        <f t="shared" ref="H55" ca="1" si="30">ROUND(RAND()*20,0)</f>
        <v>9</v>
      </c>
      <c r="I55">
        <f t="shared" ca="1" si="1"/>
        <v>9</v>
      </c>
      <c r="J55" t="str">
        <f t="shared" ca="1" si="5"/>
        <v>+ 9</v>
      </c>
      <c r="K55">
        <f ca="1">ROUND(RAND()*10,0)</f>
        <v>5</v>
      </c>
      <c r="L55">
        <f t="shared" ca="1" si="2"/>
        <v>5</v>
      </c>
      <c r="M55" t="str">
        <f ca="1">IF(L55&gt;0,"+ "&amp;L55,"- "&amp;ABS(L55))</f>
        <v>+ 5</v>
      </c>
      <c r="N55">
        <f t="shared" ca="1" si="28"/>
        <v>4.5</v>
      </c>
      <c r="O55" t="str">
        <f ca="1">IF(N55&gt;0,"+ "&amp;N55,"- "&amp;ABS(N55))</f>
        <v>+ 4,5</v>
      </c>
      <c r="P55">
        <f t="shared" ca="1" si="12"/>
        <v>8.1</v>
      </c>
      <c r="Q55" t="str">
        <f ca="1">E55&amp;" · ("&amp;I55&amp;F55&amp;" "&amp;M55&amp;G55&amp;") = "</f>
        <v xml:space="preserve">0,9 · (9b + 5y) = </v>
      </c>
      <c r="R55" t="str">
        <f t="shared" ca="1" si="25"/>
        <v>8,1b + 4,5y</v>
      </c>
    </row>
    <row r="57" spans="1:18" x14ac:dyDescent="0.25">
      <c r="A57">
        <f t="shared" ca="1" si="3"/>
        <v>14</v>
      </c>
      <c r="B57">
        <f ca="1">RAND()</f>
        <v>0.63990759699491229</v>
      </c>
      <c r="C57">
        <f ca="1">ROUND(RAND()*10,0)</f>
        <v>3</v>
      </c>
      <c r="D57">
        <f t="shared" ca="1" si="0"/>
        <v>3</v>
      </c>
      <c r="E57">
        <f ca="1">IF(D57&lt;0,"("&amp;D57&amp;")",D57)</f>
        <v>3</v>
      </c>
      <c r="F57" t="str">
        <f ca="1">CHAR(ROUND(RAND()*4+97,0))</f>
        <v>d</v>
      </c>
      <c r="G57" t="str">
        <f t="shared" ca="1" si="4"/>
        <v>y</v>
      </c>
      <c r="H57">
        <f ca="1">ROUND(RAND()*10,0)</f>
        <v>9</v>
      </c>
      <c r="I57">
        <f t="shared" ca="1" si="1"/>
        <v>9</v>
      </c>
      <c r="J57" t="str">
        <f t="shared" ca="1" si="5"/>
        <v>+ 9</v>
      </c>
      <c r="K57">
        <f ca="1">ROUND(RAND()*10,0)</f>
        <v>3</v>
      </c>
      <c r="L57">
        <f t="shared" ca="1" si="2"/>
        <v>3</v>
      </c>
      <c r="M57" t="str">
        <f ca="1">IF(L57&gt;0,"+ "&amp;L57,"- "&amp;ABS(L57))</f>
        <v>+ 3</v>
      </c>
      <c r="N57">
        <f t="shared" ca="1" si="28"/>
        <v>9</v>
      </c>
      <c r="O57" t="str">
        <f ca="1">IF(N57&gt;0,"+ "&amp;N57,"- "&amp;ABS(N57))</f>
        <v>+ 9</v>
      </c>
      <c r="P57">
        <f t="shared" ca="1" si="12"/>
        <v>27</v>
      </c>
      <c r="Q57" t="str">
        <f ca="1">E57&amp;" · ("&amp;I57&amp;F57&amp;" "&amp;M57&amp;G57&amp;") = "</f>
        <v xml:space="preserve">3 · (9d + 3y) = </v>
      </c>
      <c r="R57" t="str">
        <f t="shared" ca="1" si="25"/>
        <v>27d + 9y</v>
      </c>
    </row>
    <row r="59" spans="1:18" x14ac:dyDescent="0.25">
      <c r="A59">
        <f t="shared" ca="1" si="3"/>
        <v>10</v>
      </c>
      <c r="B59">
        <f ca="1">RAND()</f>
        <v>0.79311766170357056</v>
      </c>
      <c r="C59">
        <f ca="1">ROUND(RAND()*10,0)</f>
        <v>2</v>
      </c>
      <c r="D59">
        <f t="shared" ca="1" si="0"/>
        <v>2</v>
      </c>
      <c r="E59">
        <f ca="1">IF(D59&lt;0,"("&amp;D59&amp;")",D59)</f>
        <v>2</v>
      </c>
      <c r="F59" t="str">
        <f ca="1">CHAR(ROUND(RAND()*4+97,0))</f>
        <v>b</v>
      </c>
      <c r="G59" t="str">
        <f t="shared" ca="1" si="4"/>
        <v>x</v>
      </c>
      <c r="H59">
        <f ca="1">ROUND(RAND()*10,0)</f>
        <v>4</v>
      </c>
      <c r="I59">
        <f t="shared" ca="1" si="1"/>
        <v>4</v>
      </c>
      <c r="J59" t="str">
        <f t="shared" ca="1" si="5"/>
        <v>+ 4</v>
      </c>
      <c r="K59">
        <f ca="1">ROUND(RAND()*10,0)</f>
        <v>4</v>
      </c>
      <c r="L59">
        <f t="shared" ca="1" si="2"/>
        <v>4</v>
      </c>
      <c r="M59" t="str">
        <f ca="1">IF(L59&gt;0,"+ "&amp;L59,"- "&amp;ABS(L59))</f>
        <v>+ 4</v>
      </c>
      <c r="N59">
        <f t="shared" ca="1" si="28"/>
        <v>8</v>
      </c>
      <c r="O59" t="str">
        <f ca="1">IF(N59&gt;0,"+ "&amp;N59,"- "&amp;ABS(N59))</f>
        <v>+ 8</v>
      </c>
      <c r="P59">
        <f t="shared" ca="1" si="12"/>
        <v>8</v>
      </c>
      <c r="Q59" t="str">
        <f ca="1">"("&amp;I59&amp;F59&amp;" "&amp;M59&amp;G59&amp;") · "&amp;E59&amp;" = "</f>
        <v xml:space="preserve">(4b + 4x) · 2 = </v>
      </c>
      <c r="R59" t="str">
        <f t="shared" ca="1" si="25"/>
        <v>8b + 8x</v>
      </c>
    </row>
    <row r="61" spans="1:18" x14ac:dyDescent="0.25">
      <c r="A61">
        <f t="shared" ca="1" si="3"/>
        <v>2</v>
      </c>
      <c r="B61">
        <f ca="1">RAND()</f>
        <v>0.97331409049150197</v>
      </c>
      <c r="C61">
        <f ca="1">ROUND(RAND()*10,0)</f>
        <v>8</v>
      </c>
      <c r="D61">
        <f t="shared" ca="1" si="0"/>
        <v>8</v>
      </c>
      <c r="E61">
        <f ca="1">IF(D61&lt;0,"("&amp;D61&amp;")",D61)</f>
        <v>8</v>
      </c>
      <c r="F61" t="str">
        <f ca="1">CHAR(ROUND(RAND()*4+97,0))</f>
        <v>c</v>
      </c>
      <c r="G61" t="str">
        <f t="shared" ca="1" si="4"/>
        <v>y</v>
      </c>
      <c r="H61">
        <f ca="1">ROUND(RAND()*10,0)</f>
        <v>6</v>
      </c>
      <c r="I61">
        <f t="shared" ca="1" si="1"/>
        <v>6</v>
      </c>
      <c r="J61" t="str">
        <f t="shared" ca="1" si="5"/>
        <v>+ 6</v>
      </c>
      <c r="K61">
        <f ca="1">ROUND(RAND()*10,0)</f>
        <v>2</v>
      </c>
      <c r="L61">
        <f t="shared" ca="1" si="2"/>
        <v>2</v>
      </c>
      <c r="M61" t="str">
        <f ca="1">IF(L61&gt;0,"+ "&amp;L61,"- "&amp;ABS(L61))</f>
        <v>+ 2</v>
      </c>
      <c r="N61">
        <f t="shared" ca="1" si="28"/>
        <v>16</v>
      </c>
      <c r="O61" t="str">
        <f ca="1">IF(N61&gt;0,"+ "&amp;N61,"- "&amp;ABS(N61))</f>
        <v>+ 16</v>
      </c>
      <c r="P61">
        <f t="shared" ca="1" si="12"/>
        <v>48</v>
      </c>
      <c r="Q61" t="str">
        <f ca="1">"("&amp;I61&amp;F61&amp;" "&amp;M61&amp;G61&amp;") · "&amp;E61&amp;" = "</f>
        <v xml:space="preserve">(6c + 2y) · 8 = </v>
      </c>
      <c r="R61" t="str">
        <f t="shared" ca="1" si="25"/>
        <v>48c + 16y</v>
      </c>
    </row>
    <row r="63" spans="1:18" x14ac:dyDescent="0.25">
      <c r="A63">
        <f t="shared" ca="1" si="3"/>
        <v>18</v>
      </c>
      <c r="B63">
        <f ca="1">RAND()</f>
        <v>0.34290212067578418</v>
      </c>
      <c r="C63">
        <f ca="1">ROUND(RAND()*10,0)</f>
        <v>5</v>
      </c>
      <c r="D63">
        <f t="shared" ca="1" si="0"/>
        <v>5</v>
      </c>
      <c r="E63">
        <f ca="1">IF(D63&lt;0,"("&amp;D63&amp;")",D63)</f>
        <v>5</v>
      </c>
      <c r="F63" t="str">
        <f ca="1">CHAR(ROUND(RAND()*4+97,0))</f>
        <v>b</v>
      </c>
      <c r="G63" t="str">
        <f t="shared" ca="1" si="4"/>
        <v>x</v>
      </c>
      <c r="H63">
        <f ca="1">ROUND(RAND()*10,0)</f>
        <v>5</v>
      </c>
      <c r="I63">
        <f t="shared" ca="1" si="1"/>
        <v>5</v>
      </c>
      <c r="J63" t="str">
        <f t="shared" ca="1" si="5"/>
        <v>+ 5</v>
      </c>
      <c r="K63">
        <f ca="1">ROUND(RAND()*10,0)</f>
        <v>10</v>
      </c>
      <c r="L63">
        <f t="shared" ca="1" si="2"/>
        <v>10</v>
      </c>
      <c r="M63" t="str">
        <f ca="1">IF(L63&gt;0,"+ "&amp;L63,"- "&amp;ABS(L63))</f>
        <v>+ 10</v>
      </c>
      <c r="N63">
        <f t="shared" ca="1" si="28"/>
        <v>50</v>
      </c>
      <c r="O63" t="str">
        <f ca="1">IF(N63&gt;0,"+ "&amp;N63,"- "&amp;ABS(N63))</f>
        <v>+ 50</v>
      </c>
      <c r="P63">
        <f t="shared" ca="1" si="12"/>
        <v>25</v>
      </c>
      <c r="Q63" t="str">
        <f ca="1">"("&amp;I63&amp;F63&amp;" "&amp;M63&amp;G63&amp;") · "&amp;E63&amp;" = "</f>
        <v xml:space="preserve">(5b + 10x) · 5 = </v>
      </c>
      <c r="R63" t="str">
        <f t="shared" ca="1" si="25"/>
        <v>25b + 50x</v>
      </c>
    </row>
    <row r="65" spans="1:22" x14ac:dyDescent="0.25">
      <c r="A65">
        <f t="shared" ca="1" si="3"/>
        <v>31</v>
      </c>
      <c r="B65">
        <f ca="1">RAND()</f>
        <v>3.515156950832099E-2</v>
      </c>
      <c r="C65">
        <f ca="1">ROUND(RAND()*10,0)</f>
        <v>9</v>
      </c>
      <c r="D65">
        <f t="shared" ca="1" si="0"/>
        <v>9</v>
      </c>
      <c r="E65">
        <f ca="1">IF(D65&lt;0,"("&amp;D65&amp;")",D65)</f>
        <v>9</v>
      </c>
      <c r="F65" t="str">
        <f ca="1">CHAR(ROUND(RAND()*4+97,0))</f>
        <v>c</v>
      </c>
      <c r="G65" t="str">
        <f t="shared" ca="1" si="4"/>
        <v>w</v>
      </c>
      <c r="H65">
        <f ca="1">ROUND(RAND()*10,0)</f>
        <v>3</v>
      </c>
      <c r="I65">
        <f t="shared" ca="1" si="1"/>
        <v>3</v>
      </c>
      <c r="J65" t="str">
        <f t="shared" ca="1" si="5"/>
        <v>+ 3</v>
      </c>
      <c r="K65">
        <f ca="1">ROUND(RAND()*10,0)</f>
        <v>8</v>
      </c>
      <c r="L65">
        <f t="shared" ca="1" si="2"/>
        <v>8</v>
      </c>
      <c r="M65" t="str">
        <f ca="1">IF(L65&gt;0,"+ "&amp;L65,"- "&amp;ABS(L65))</f>
        <v>+ 8</v>
      </c>
      <c r="N65">
        <f t="shared" ca="1" si="28"/>
        <v>72</v>
      </c>
      <c r="O65" t="str">
        <f ca="1">IF(N65&gt;0,"+ "&amp;N65,"- "&amp;ABS(N65))</f>
        <v>+ 72</v>
      </c>
      <c r="P65">
        <f t="shared" ca="1" si="12"/>
        <v>27</v>
      </c>
      <c r="Q65" t="str">
        <f ca="1">"("&amp;I65&amp;F65&amp;" "&amp;M65&amp;G65&amp;") · "&amp;E65&amp;" = "</f>
        <v xml:space="preserve">(3c + 8w) · 9 = </v>
      </c>
      <c r="R65" t="str">
        <f t="shared" ca="1" si="25"/>
        <v>27c + 72w</v>
      </c>
    </row>
    <row r="69" spans="1:22" x14ac:dyDescent="0.25">
      <c r="A69" s="6" t="s">
        <v>45</v>
      </c>
      <c r="D69" s="6"/>
      <c r="E69" s="6"/>
    </row>
    <row r="71" spans="1:22" x14ac:dyDescent="0.25">
      <c r="A71">
        <f t="shared" ref="A71:A86" ca="1" si="31">RANK(B71,$B$71:$B$86)</f>
        <v>12</v>
      </c>
      <c r="B71">
        <f ca="1">RAND()</f>
        <v>0.48661947872673394</v>
      </c>
      <c r="C71">
        <f ca="1">ROUND(RAND()*7+2,0)*(-1)^ROUND(RAND()*2+0.5,0)</f>
        <v>6</v>
      </c>
      <c r="D71">
        <f t="shared" ref="D71:D76" ca="1" si="32">IF(OR(C71=0,C71=1),2,C71)</f>
        <v>6</v>
      </c>
      <c r="E71">
        <f ca="1">IF(D71&lt;0,"("&amp;D71&amp;")",D71)</f>
        <v>6</v>
      </c>
      <c r="F71" t="str">
        <f ca="1">CHAR(ROUND(RAND()*4+97,0))</f>
        <v>e</v>
      </c>
      <c r="G71" t="str">
        <f ca="1">CHAR(ROUND(RAND()*4+118,0))</f>
        <v>v</v>
      </c>
      <c r="H71">
        <f ca="1">ROUND(RAND()*7+2,0)*(-1)^ROUND(RAND()*2+0.5,0)</f>
        <v>-6</v>
      </c>
      <c r="I71">
        <f ca="1">IF(H71=0,2,H71)</f>
        <v>-6</v>
      </c>
      <c r="J71" t="str">
        <f ca="1">IF(I71&gt;0,"+ "&amp;I71,"- "&amp;ABS(I71))</f>
        <v>- 6</v>
      </c>
      <c r="K71">
        <f ca="1">ROUND(RAND()*7+2,0)*(-1)^ROUND(RAND()*2+0.5,0)</f>
        <v>7</v>
      </c>
      <c r="L71">
        <f ca="1">IF(K71=0,2,K71)</f>
        <v>7</v>
      </c>
      <c r="M71" t="str">
        <f ca="1">IF(N71/S71&gt;0,"+ "&amp;N71/S71," - "&amp;ABS(N71/S71))</f>
        <v>+ 7</v>
      </c>
      <c r="N71">
        <f t="shared" ref="N71:N86" ca="1" si="33">L71*D71</f>
        <v>42</v>
      </c>
      <c r="O71" t="str">
        <f ca="1">IF(N71&gt;0,"+ "&amp;N71,"- "&amp;ABS(N71))</f>
        <v>+ 42</v>
      </c>
      <c r="Q71" t="str">
        <f ca="1">D71&amp;F71&amp;" "&amp;O71&amp;" ="</f>
        <v>6e + 42 =</v>
      </c>
      <c r="R71" t="str">
        <f ca="1">S71&amp;" · ("&amp;F71&amp;" "&amp;M71&amp;")"</f>
        <v>6 · (e + 7)</v>
      </c>
      <c r="S71">
        <f ca="1">GCD(ABS(D71),ABS(N71))*SIGN(D71)</f>
        <v>6</v>
      </c>
      <c r="T71">
        <f ca="1">SIGN(C71)</f>
        <v>1</v>
      </c>
    </row>
    <row r="72" spans="1:22" x14ac:dyDescent="0.25">
      <c r="A72">
        <f t="shared" ca="1" si="31"/>
        <v>14</v>
      </c>
      <c r="B72">
        <f t="shared" ref="B72:B86" ca="1" si="34">RAND()</f>
        <v>0.38419017675430267</v>
      </c>
      <c r="C72">
        <f t="shared" ref="C72:C86" ca="1" si="35">ROUND(RAND()*7+2,0)*(-1)^ROUND(RAND()*2+0.5,0)</f>
        <v>-6</v>
      </c>
      <c r="D72">
        <f t="shared" ca="1" si="32"/>
        <v>-6</v>
      </c>
      <c r="E72" t="str">
        <f t="shared" ref="E72:E86" ca="1" si="36">IF(D72&lt;0,"("&amp;D72&amp;")",D72)</f>
        <v>(-6)</v>
      </c>
      <c r="F72" t="str">
        <f t="shared" ref="F72:F86" ca="1" si="37">CHAR(ROUND(RAND()*4+97,0))</f>
        <v>b</v>
      </c>
      <c r="G72" t="str">
        <f t="shared" ref="G72:G86" ca="1" si="38">CHAR(ROUND(RAND()*4+118,0))</f>
        <v>y</v>
      </c>
      <c r="H72">
        <f t="shared" ref="H72:H86" ca="1" si="39">ROUND(RAND()*7+2,0)*(-1)^ROUND(RAND()*2+0.5,0)</f>
        <v>4</v>
      </c>
      <c r="I72">
        <f ca="1">IF(H72=0,2,H72)</f>
        <v>4</v>
      </c>
      <c r="J72" t="str">
        <f t="shared" ref="J72:J86" ca="1" si="40">IF(I72&gt;0,"+ "&amp;I72,"- "&amp;ABS(I72))</f>
        <v>+ 4</v>
      </c>
      <c r="K72">
        <f t="shared" ref="K72:K86" ca="1" si="41">ROUND(RAND()*7+2,0)*(-1)^ROUND(RAND()*2+0.5,0)</f>
        <v>6</v>
      </c>
      <c r="L72">
        <f t="shared" ref="L72:L86" ca="1" si="42">IF(K72=0,2,K72)</f>
        <v>6</v>
      </c>
      <c r="M72" t="str">
        <f t="shared" ref="M72:M86" ca="1" si="43">IF(N72/S72&gt;0,"+ "&amp;N72/S72," - "&amp;ABS(N72/S72))</f>
        <v>+ 6</v>
      </c>
      <c r="N72">
        <f t="shared" ca="1" si="33"/>
        <v>-36</v>
      </c>
      <c r="O72" t="str">
        <f t="shared" ref="O72:O86" ca="1" si="44">IF(N72&gt;0,"+ "&amp;N72,"- "&amp;ABS(N72))</f>
        <v>- 36</v>
      </c>
      <c r="Q72" t="str">
        <f ca="1">D72&amp;F72&amp;" "&amp;O72&amp;" ="</f>
        <v>-6b - 36 =</v>
      </c>
      <c r="R72" t="str">
        <f ca="1">E72&amp;" · ("&amp;F72&amp;" "&amp;M72&amp;")"</f>
        <v>(-6) · (b + 6)</v>
      </c>
      <c r="S72">
        <f t="shared" ref="S72:S78" ca="1" si="45">GCD(ABS(D72),ABS(N72))*SIGN(D72)</f>
        <v>-6</v>
      </c>
      <c r="T72" s="6">
        <f ca="1">(-1)^ROUND(RAND()*2+0.5,0)</f>
        <v>-1</v>
      </c>
    </row>
    <row r="73" spans="1:22" x14ac:dyDescent="0.25">
      <c r="A73">
        <f t="shared" ca="1" si="31"/>
        <v>16</v>
      </c>
      <c r="B73">
        <f t="shared" ca="1" si="34"/>
        <v>0.20026527920869719</v>
      </c>
      <c r="C73">
        <f t="shared" ca="1" si="35"/>
        <v>-6</v>
      </c>
      <c r="D73">
        <f t="shared" ca="1" si="32"/>
        <v>-6</v>
      </c>
      <c r="E73" t="str">
        <f t="shared" ca="1" si="36"/>
        <v>(-6)</v>
      </c>
      <c r="F73" t="str">
        <f t="shared" ca="1" si="37"/>
        <v>c</v>
      </c>
      <c r="G73" t="str">
        <f t="shared" ca="1" si="38"/>
        <v>w</v>
      </c>
      <c r="H73">
        <f t="shared" ca="1" si="39"/>
        <v>-9</v>
      </c>
      <c r="I73">
        <f ca="1">IF(H73=0,2,H73)</f>
        <v>-9</v>
      </c>
      <c r="J73" t="str">
        <f t="shared" ca="1" si="40"/>
        <v>- 9</v>
      </c>
      <c r="K73">
        <f t="shared" ca="1" si="41"/>
        <v>-8</v>
      </c>
      <c r="L73">
        <f t="shared" ca="1" si="42"/>
        <v>-8</v>
      </c>
      <c r="M73" t="str">
        <f t="shared" ca="1" si="43"/>
        <v xml:space="preserve"> - 8</v>
      </c>
      <c r="N73">
        <f t="shared" ca="1" si="33"/>
        <v>48</v>
      </c>
      <c r="O73" t="str">
        <f t="shared" ca="1" si="44"/>
        <v>+ 48</v>
      </c>
      <c r="Q73" t="str">
        <f ca="1">D73&amp;F73&amp;" "&amp;O73&amp;" ="</f>
        <v>-6c + 48 =</v>
      </c>
      <c r="R73" t="str">
        <f ca="1">E73&amp;" · ("&amp;F73&amp;" "&amp;M73&amp;")"</f>
        <v>(-6) · (c  - 8)</v>
      </c>
      <c r="S73">
        <f t="shared" ca="1" si="45"/>
        <v>-6</v>
      </c>
    </row>
    <row r="74" spans="1:22" x14ac:dyDescent="0.25">
      <c r="A74">
        <f t="shared" ca="1" si="31"/>
        <v>6</v>
      </c>
      <c r="B74">
        <f t="shared" ca="1" si="34"/>
        <v>0.6477234170920968</v>
      </c>
      <c r="C74">
        <f t="shared" ca="1" si="35"/>
        <v>-7</v>
      </c>
      <c r="D74">
        <f t="shared" ca="1" si="32"/>
        <v>-7</v>
      </c>
      <c r="E74" t="str">
        <f t="shared" ca="1" si="36"/>
        <v>(-7)</v>
      </c>
      <c r="F74" t="str">
        <f t="shared" ca="1" si="37"/>
        <v>e</v>
      </c>
      <c r="G74" t="str">
        <f t="shared" ca="1" si="38"/>
        <v>v</v>
      </c>
      <c r="H74">
        <f t="shared" ca="1" si="39"/>
        <v>6</v>
      </c>
      <c r="I74">
        <f ca="1">IF(H74=0,2,H74)</f>
        <v>6</v>
      </c>
      <c r="J74" t="str">
        <f t="shared" ca="1" si="40"/>
        <v>+ 6</v>
      </c>
      <c r="K74">
        <f t="shared" ca="1" si="41"/>
        <v>4</v>
      </c>
      <c r="L74">
        <f t="shared" ca="1" si="42"/>
        <v>4</v>
      </c>
      <c r="M74" t="str">
        <f t="shared" ca="1" si="43"/>
        <v>+ 4</v>
      </c>
      <c r="N74">
        <f t="shared" ca="1" si="33"/>
        <v>-28</v>
      </c>
      <c r="O74" t="str">
        <f t="shared" ca="1" si="44"/>
        <v>- 28</v>
      </c>
      <c r="Q74" t="str">
        <f ca="1">D74&amp;F74&amp;" "&amp;O74&amp;" ="</f>
        <v>-7e - 28 =</v>
      </c>
      <c r="R74" t="str">
        <f ca="1">E74&amp;" · ("&amp;F74&amp;" "&amp;M74&amp;")"</f>
        <v>(-7) · (e + 4)</v>
      </c>
      <c r="S74">
        <f t="shared" ca="1" si="45"/>
        <v>-7</v>
      </c>
    </row>
    <row r="75" spans="1:22" x14ac:dyDescent="0.25">
      <c r="A75">
        <f t="shared" ca="1" si="31"/>
        <v>15</v>
      </c>
      <c r="B75">
        <f ca="1">RAND()</f>
        <v>0.26544905505549843</v>
      </c>
      <c r="C75">
        <f t="shared" ca="1" si="35"/>
        <v>-6</v>
      </c>
      <c r="D75">
        <f t="shared" ca="1" si="32"/>
        <v>-6</v>
      </c>
      <c r="E75" t="str">
        <f ca="1">IF(D75&lt;0,"("&amp;D75&amp;")",D75)</f>
        <v>(-6)</v>
      </c>
      <c r="F75" t="str">
        <f ca="1">CHAR(ROUND(RAND()*4+97,0))</f>
        <v>b</v>
      </c>
      <c r="G75" t="str">
        <f t="shared" ca="1" si="38"/>
        <v>w</v>
      </c>
      <c r="H75">
        <f t="shared" ca="1" si="39"/>
        <v>-6</v>
      </c>
      <c r="I75">
        <f ca="1">IF(AND(D75&lt;0,H75&lt;0),-H75,H75)</f>
        <v>6</v>
      </c>
      <c r="J75" t="str">
        <f t="shared" ca="1" si="40"/>
        <v>+ 6</v>
      </c>
      <c r="K75">
        <f t="shared" ca="1" si="41"/>
        <v>-3</v>
      </c>
      <c r="L75">
        <f ca="1">IF(K75=0,2,K75)</f>
        <v>-3</v>
      </c>
      <c r="M75" t="str">
        <f t="shared" ca="1" si="43"/>
        <v xml:space="preserve"> - 3</v>
      </c>
      <c r="N75">
        <f t="shared" ca="1" si="33"/>
        <v>18</v>
      </c>
      <c r="O75" t="str">
        <f ca="1">IF(N75&gt;0,"+ "&amp;N75,"- "&amp;ABS(N75))</f>
        <v>+ 18</v>
      </c>
      <c r="Q75" t="str">
        <f ca="1">D75&amp;F75&amp;" "&amp;O75&amp;G75&amp;" ="</f>
        <v>-6b + 18w =</v>
      </c>
      <c r="R75" t="str">
        <f ca="1">E75&amp;" · ("&amp;F75&amp;" "&amp;M75&amp;G75&amp;")"</f>
        <v>(-6) · (b  - 3w)</v>
      </c>
      <c r="S75">
        <f t="shared" ca="1" si="45"/>
        <v>-6</v>
      </c>
    </row>
    <row r="76" spans="1:22" x14ac:dyDescent="0.25">
      <c r="A76">
        <f t="shared" ca="1" si="31"/>
        <v>2</v>
      </c>
      <c r="B76">
        <f t="shared" ca="1" si="34"/>
        <v>0.85717234741536663</v>
      </c>
      <c r="C76">
        <f t="shared" ca="1" si="35"/>
        <v>6</v>
      </c>
      <c r="D76">
        <f t="shared" ca="1" si="32"/>
        <v>6</v>
      </c>
      <c r="E76">
        <f t="shared" ca="1" si="36"/>
        <v>6</v>
      </c>
      <c r="F76" t="str">
        <f t="shared" ca="1" si="37"/>
        <v>d</v>
      </c>
      <c r="G76" t="str">
        <f t="shared" ca="1" si="38"/>
        <v>v</v>
      </c>
      <c r="H76">
        <f t="shared" ca="1" si="39"/>
        <v>-8</v>
      </c>
      <c r="I76">
        <f t="shared" ref="I76:I86" ca="1" si="46">IF(AND(D76&lt;0,H76&lt;0),-H76,H76)</f>
        <v>-8</v>
      </c>
      <c r="J76" t="str">
        <f t="shared" ca="1" si="40"/>
        <v>- 8</v>
      </c>
      <c r="K76">
        <f t="shared" ca="1" si="41"/>
        <v>-6</v>
      </c>
      <c r="L76">
        <f t="shared" ca="1" si="42"/>
        <v>-6</v>
      </c>
      <c r="M76" t="str">
        <f t="shared" ca="1" si="43"/>
        <v xml:space="preserve"> - 6</v>
      </c>
      <c r="N76">
        <f t="shared" ca="1" si="33"/>
        <v>-36</v>
      </c>
      <c r="O76" t="str">
        <f t="shared" ca="1" si="44"/>
        <v>- 36</v>
      </c>
      <c r="Q76" t="str">
        <f ca="1">D76&amp;F76&amp;" "&amp;O76&amp;G76&amp;" ="</f>
        <v>6d - 36v =</v>
      </c>
      <c r="R76" t="str">
        <f ca="1">E76&amp;" · ("&amp;F76&amp;" "&amp;M76&amp;G76&amp;")"</f>
        <v>6 · (d  - 6v)</v>
      </c>
      <c r="S76">
        <f t="shared" ca="1" si="45"/>
        <v>6</v>
      </c>
    </row>
    <row r="77" spans="1:22" x14ac:dyDescent="0.25">
      <c r="A77">
        <f t="shared" ca="1" si="31"/>
        <v>11</v>
      </c>
      <c r="B77">
        <f t="shared" ca="1" si="34"/>
        <v>0.56592092171817288</v>
      </c>
      <c r="C77">
        <f t="shared" ca="1" si="35"/>
        <v>5</v>
      </c>
      <c r="D77">
        <f ca="1">IF(OR(C77=0,C77=1),2,C77)</f>
        <v>5</v>
      </c>
      <c r="E77">
        <f t="shared" ca="1" si="36"/>
        <v>5</v>
      </c>
      <c r="F77" t="str">
        <f t="shared" ca="1" si="37"/>
        <v>e</v>
      </c>
      <c r="G77" t="str">
        <f t="shared" ca="1" si="38"/>
        <v>v</v>
      </c>
      <c r="H77">
        <f t="shared" ca="1" si="39"/>
        <v>-2</v>
      </c>
      <c r="I77">
        <f t="shared" ca="1" si="46"/>
        <v>-2</v>
      </c>
      <c r="J77" t="str">
        <f t="shared" ca="1" si="40"/>
        <v>- 2</v>
      </c>
      <c r="K77">
        <f t="shared" ca="1" si="41"/>
        <v>4</v>
      </c>
      <c r="L77">
        <f t="shared" ca="1" si="42"/>
        <v>4</v>
      </c>
      <c r="M77" t="str">
        <f t="shared" ca="1" si="43"/>
        <v>+ 4</v>
      </c>
      <c r="N77">
        <f t="shared" ca="1" si="33"/>
        <v>20</v>
      </c>
      <c r="O77" t="str">
        <f t="shared" ca="1" si="44"/>
        <v>+ 20</v>
      </c>
      <c r="Q77" t="str">
        <f ca="1">D77&amp;F77&amp;" "&amp;O77&amp;G77&amp;" ="</f>
        <v>5e + 20v =</v>
      </c>
      <c r="R77" t="str">
        <f ca="1">E77&amp;" · ("&amp;F77&amp;" "&amp;M77&amp;G77&amp;")"</f>
        <v>5 · (e + 4v)</v>
      </c>
      <c r="S77">
        <f t="shared" ca="1" si="45"/>
        <v>5</v>
      </c>
    </row>
    <row r="78" spans="1:22" x14ac:dyDescent="0.25">
      <c r="A78">
        <f t="shared" ca="1" si="31"/>
        <v>8</v>
      </c>
      <c r="B78">
        <f t="shared" ca="1" si="34"/>
        <v>0.61343846054953011</v>
      </c>
      <c r="C78">
        <f t="shared" ca="1" si="35"/>
        <v>-5</v>
      </c>
      <c r="D78">
        <f t="shared" ref="D78:D86" ca="1" si="47">IF(OR(C78=0,C78=1),2,C78)</f>
        <v>-5</v>
      </c>
      <c r="E78" t="str">
        <f t="shared" ca="1" si="36"/>
        <v>(-5)</v>
      </c>
      <c r="F78" t="str">
        <f t="shared" ca="1" si="37"/>
        <v>b</v>
      </c>
      <c r="G78" t="str">
        <f t="shared" ca="1" si="38"/>
        <v>x</v>
      </c>
      <c r="H78">
        <f t="shared" ca="1" si="39"/>
        <v>-9</v>
      </c>
      <c r="I78">
        <f t="shared" ca="1" si="46"/>
        <v>9</v>
      </c>
      <c r="J78" t="str">
        <f t="shared" ca="1" si="40"/>
        <v>+ 9</v>
      </c>
      <c r="K78">
        <f t="shared" ca="1" si="41"/>
        <v>-5</v>
      </c>
      <c r="L78">
        <f t="shared" ca="1" si="42"/>
        <v>-5</v>
      </c>
      <c r="M78" t="str">
        <f t="shared" ca="1" si="43"/>
        <v xml:space="preserve"> - 5</v>
      </c>
      <c r="N78">
        <f t="shared" ca="1" si="33"/>
        <v>25</v>
      </c>
      <c r="O78" t="str">
        <f t="shared" ca="1" si="44"/>
        <v>+ 25</v>
      </c>
      <c r="Q78" t="str">
        <f ca="1">D78&amp;F78&amp;" "&amp;O78&amp;G78&amp;" ="</f>
        <v>-5b + 25x =</v>
      </c>
      <c r="R78" t="str">
        <f ca="1">E78&amp;" · ("&amp;F78&amp;" "&amp;M78&amp;G78&amp;")"</f>
        <v>(-5) · (b  - 5x)</v>
      </c>
      <c r="S78">
        <f t="shared" ca="1" si="45"/>
        <v>-5</v>
      </c>
    </row>
    <row r="79" spans="1:22" x14ac:dyDescent="0.25">
      <c r="A79">
        <f t="shared" ca="1" si="31"/>
        <v>13</v>
      </c>
      <c r="B79">
        <f ca="1">RAND()</f>
        <v>0.41538871698906032</v>
      </c>
      <c r="C79">
        <f t="shared" ca="1" si="35"/>
        <v>3</v>
      </c>
      <c r="D79">
        <f t="shared" ca="1" si="47"/>
        <v>3</v>
      </c>
      <c r="E79">
        <f ca="1">IF(D79&lt;0,"("&amp;D79&amp;")",D79)</f>
        <v>3</v>
      </c>
      <c r="F79" t="str">
        <f ca="1">CHAR(ROUND(RAND()*4+97,0))</f>
        <v>b</v>
      </c>
      <c r="G79" t="str">
        <f ca="1">CHAR(ROUND(RAND()*4+118,0))</f>
        <v>y</v>
      </c>
      <c r="H79">
        <f t="shared" ca="1" si="39"/>
        <v>-8</v>
      </c>
      <c r="I79">
        <f t="shared" ca="1" si="46"/>
        <v>-8</v>
      </c>
      <c r="J79" t="str">
        <f t="shared" ca="1" si="40"/>
        <v>- 8</v>
      </c>
      <c r="K79">
        <f t="shared" ca="1" si="41"/>
        <v>3</v>
      </c>
      <c r="L79">
        <f ca="1">IF(K79=0,2,K79)</f>
        <v>3</v>
      </c>
      <c r="M79" t="str">
        <f t="shared" ca="1" si="43"/>
        <v xml:space="preserve"> - 3</v>
      </c>
      <c r="N79">
        <f t="shared" ca="1" si="33"/>
        <v>9</v>
      </c>
      <c r="O79" t="str">
        <f ca="1">IF(N79&gt;0,"+ "&amp;N79,"- "&amp;ABS(N79))</f>
        <v>+ 9</v>
      </c>
      <c r="P79">
        <f ca="1">D79*I79</f>
        <v>-24</v>
      </c>
      <c r="Q79" t="str">
        <f ca="1">P79&amp;F79&amp;" "&amp;O79&amp;" ="</f>
        <v>-24b + 9 =</v>
      </c>
      <c r="R79" t="str">
        <f ca="1">T79&amp;" · ("&amp;U79&amp;F79&amp;" "&amp;V79&amp;")"</f>
        <v>(-3) · (8b  - 3)</v>
      </c>
      <c r="S79">
        <f ca="1">GCD(ABS(P79),ABS(N79))*SIGN(P79)</f>
        <v>-3</v>
      </c>
      <c r="T79" t="str">
        <f t="shared" ref="T79:T86" ca="1" si="48">IF(S79&lt;0,"("&amp;S79&amp;")",S79)</f>
        <v>(-3)</v>
      </c>
      <c r="U79">
        <f t="shared" ref="U79:U86" ca="1" si="49">IF(P79/S79=1,"",IF(P79/S79&gt;0,P79/S79," - "&amp;ABS(P79/S79)))</f>
        <v>8</v>
      </c>
      <c r="V79" t="str">
        <f ca="1">IF(N79/S79=1,1,IF(N79/S79&gt;0," + "&amp;N79/S79," - "&amp;ABS(N79/S79)))</f>
        <v xml:space="preserve"> - 3</v>
      </c>
    </row>
    <row r="80" spans="1:22" x14ac:dyDescent="0.25">
      <c r="A80">
        <f t="shared" ca="1" si="31"/>
        <v>5</v>
      </c>
      <c r="B80">
        <f t="shared" ca="1" si="34"/>
        <v>0.71070954411834097</v>
      </c>
      <c r="C80">
        <f t="shared" ca="1" si="35"/>
        <v>9</v>
      </c>
      <c r="D80">
        <f t="shared" ca="1" si="47"/>
        <v>9</v>
      </c>
      <c r="E80">
        <f t="shared" ca="1" si="36"/>
        <v>9</v>
      </c>
      <c r="F80" t="str">
        <f t="shared" ca="1" si="37"/>
        <v>c</v>
      </c>
      <c r="G80" t="str">
        <f t="shared" ca="1" si="38"/>
        <v>w</v>
      </c>
      <c r="H80">
        <f t="shared" ca="1" si="39"/>
        <v>7</v>
      </c>
      <c r="I80">
        <f t="shared" ca="1" si="46"/>
        <v>7</v>
      </c>
      <c r="J80" t="str">
        <f t="shared" ca="1" si="40"/>
        <v>+ 7</v>
      </c>
      <c r="K80">
        <f t="shared" ca="1" si="41"/>
        <v>3</v>
      </c>
      <c r="L80">
        <f t="shared" ca="1" si="42"/>
        <v>3</v>
      </c>
      <c r="M80" t="str">
        <f t="shared" ca="1" si="43"/>
        <v>+ 3</v>
      </c>
      <c r="N80">
        <f t="shared" ca="1" si="33"/>
        <v>27</v>
      </c>
      <c r="O80" t="str">
        <f t="shared" ca="1" si="44"/>
        <v>+ 27</v>
      </c>
      <c r="P80">
        <f t="shared" ref="P80:P86" ca="1" si="50">D80*I80</f>
        <v>63</v>
      </c>
      <c r="Q80" t="str">
        <f ca="1">P80&amp;F80&amp;" "&amp;O80&amp;" ="</f>
        <v>63c + 27 =</v>
      </c>
      <c r="R80" t="str">
        <f ca="1">T80&amp;" · ("&amp;U80&amp;F80&amp;" "&amp;V80&amp;")"</f>
        <v>9 · (7c  + 3)</v>
      </c>
      <c r="S80">
        <f t="shared" ref="S80:S86" ca="1" si="51">GCD(ABS(P80),ABS(N80))*SIGN(P80)</f>
        <v>9</v>
      </c>
      <c r="T80">
        <f t="shared" ca="1" si="48"/>
        <v>9</v>
      </c>
      <c r="U80">
        <f t="shared" ca="1" si="49"/>
        <v>7</v>
      </c>
      <c r="V80" t="str">
        <f ca="1">IF(N80/S80=1,1,IF(N80/S80&gt;0," + "&amp;N80/S80," - "&amp;ABS(N80/S80)))</f>
        <v xml:space="preserve"> + 3</v>
      </c>
    </row>
    <row r="81" spans="1:22" x14ac:dyDescent="0.25">
      <c r="A81">
        <f t="shared" ca="1" si="31"/>
        <v>1</v>
      </c>
      <c r="B81">
        <f t="shared" ca="1" si="34"/>
        <v>0.9677807738174431</v>
      </c>
      <c r="C81">
        <f t="shared" ca="1" si="35"/>
        <v>8</v>
      </c>
      <c r="D81">
        <f t="shared" ca="1" si="47"/>
        <v>8</v>
      </c>
      <c r="E81">
        <f t="shared" ca="1" si="36"/>
        <v>8</v>
      </c>
      <c r="F81" t="str">
        <f t="shared" ca="1" si="37"/>
        <v>b</v>
      </c>
      <c r="G81" t="str">
        <f t="shared" ca="1" si="38"/>
        <v>x</v>
      </c>
      <c r="H81">
        <f t="shared" ca="1" si="39"/>
        <v>6</v>
      </c>
      <c r="I81">
        <f t="shared" ca="1" si="46"/>
        <v>6</v>
      </c>
      <c r="J81" t="str">
        <f t="shared" ca="1" si="40"/>
        <v>+ 6</v>
      </c>
      <c r="K81">
        <f t="shared" ca="1" si="41"/>
        <v>5</v>
      </c>
      <c r="L81">
        <f t="shared" ca="1" si="42"/>
        <v>5</v>
      </c>
      <c r="M81" t="str">
        <f t="shared" ca="1" si="43"/>
        <v>+ 5</v>
      </c>
      <c r="N81">
        <f t="shared" ca="1" si="33"/>
        <v>40</v>
      </c>
      <c r="O81" t="str">
        <f t="shared" ca="1" si="44"/>
        <v>+ 40</v>
      </c>
      <c r="P81">
        <f t="shared" ca="1" si="50"/>
        <v>48</v>
      </c>
      <c r="Q81" t="str">
        <f ca="1">P81&amp;F81&amp;" "&amp;O81&amp;" ="</f>
        <v>48b + 40 =</v>
      </c>
      <c r="R81" t="str">
        <f ca="1">T81&amp;" · ("&amp;U81&amp;F81&amp;" "&amp;V81&amp;")"</f>
        <v>8 · (6b  + 5)</v>
      </c>
      <c r="S81">
        <f t="shared" ca="1" si="51"/>
        <v>8</v>
      </c>
      <c r="T81">
        <f t="shared" ca="1" si="48"/>
        <v>8</v>
      </c>
      <c r="U81">
        <f t="shared" ca="1" si="49"/>
        <v>6</v>
      </c>
      <c r="V81" t="str">
        <f ca="1">IF(N81/S81=1,1,IF(N81/S81&gt;0," + "&amp;N81/S81," - "&amp;ABS(N81/S81)))</f>
        <v xml:space="preserve"> + 5</v>
      </c>
    </row>
    <row r="82" spans="1:22" x14ac:dyDescent="0.25">
      <c r="A82">
        <f t="shared" ca="1" si="31"/>
        <v>9</v>
      </c>
      <c r="B82">
        <f t="shared" ca="1" si="34"/>
        <v>0.58903255820531919</v>
      </c>
      <c r="C82">
        <f t="shared" ca="1" si="35"/>
        <v>-9</v>
      </c>
      <c r="D82">
        <f t="shared" ca="1" si="47"/>
        <v>-9</v>
      </c>
      <c r="E82" t="str">
        <f t="shared" ca="1" si="36"/>
        <v>(-9)</v>
      </c>
      <c r="F82" t="str">
        <f t="shared" ca="1" si="37"/>
        <v>b</v>
      </c>
      <c r="G82" t="str">
        <f t="shared" ca="1" si="38"/>
        <v>z</v>
      </c>
      <c r="H82">
        <f t="shared" ca="1" si="39"/>
        <v>-5</v>
      </c>
      <c r="I82">
        <f t="shared" ca="1" si="46"/>
        <v>5</v>
      </c>
      <c r="J82" t="str">
        <f t="shared" ca="1" si="40"/>
        <v>+ 5</v>
      </c>
      <c r="K82">
        <f t="shared" ca="1" si="41"/>
        <v>6</v>
      </c>
      <c r="L82">
        <f t="shared" ca="1" si="42"/>
        <v>6</v>
      </c>
      <c r="M82" t="str">
        <f t="shared" ca="1" si="43"/>
        <v>+ 6</v>
      </c>
      <c r="N82">
        <f t="shared" ca="1" si="33"/>
        <v>-54</v>
      </c>
      <c r="O82" t="str">
        <f t="shared" ca="1" si="44"/>
        <v>- 54</v>
      </c>
      <c r="P82">
        <f t="shared" ca="1" si="50"/>
        <v>-45</v>
      </c>
      <c r="Q82" t="str">
        <f ca="1">P82&amp;F82&amp;" "&amp;O82&amp;" ="</f>
        <v>-45b - 54 =</v>
      </c>
      <c r="R82" t="str">
        <f ca="1">T82&amp;" · ("&amp;U82&amp;F82&amp;" "&amp;V82&amp;")"</f>
        <v>(-9) · (5b  + 6)</v>
      </c>
      <c r="S82">
        <f t="shared" ca="1" si="51"/>
        <v>-9</v>
      </c>
      <c r="T82" t="str">
        <f t="shared" ca="1" si="48"/>
        <v>(-9)</v>
      </c>
      <c r="U82">
        <f t="shared" ca="1" si="49"/>
        <v>5</v>
      </c>
      <c r="V82" t="str">
        <f ca="1">IF(N82/S82=1,1,IF(N82/S82&gt;0," + "&amp;N82/S82," - "&amp;ABS(N82/S82)))</f>
        <v xml:space="preserve"> + 6</v>
      </c>
    </row>
    <row r="83" spans="1:22" x14ac:dyDescent="0.25">
      <c r="A83">
        <f t="shared" ca="1" si="31"/>
        <v>7</v>
      </c>
      <c r="B83">
        <f ca="1">RAND()</f>
        <v>0.64085211803921915</v>
      </c>
      <c r="C83">
        <f t="shared" ca="1" si="35"/>
        <v>-6</v>
      </c>
      <c r="D83">
        <f t="shared" ca="1" si="47"/>
        <v>-6</v>
      </c>
      <c r="E83" t="str">
        <f ca="1">IF(D83&lt;0,"("&amp;D83&amp;")",D83)</f>
        <v>(-6)</v>
      </c>
      <c r="F83" t="str">
        <f ca="1">CHAR(ROUND(RAND()*4+97,0))</f>
        <v>a</v>
      </c>
      <c r="G83" t="str">
        <f t="shared" ca="1" si="38"/>
        <v>w</v>
      </c>
      <c r="H83">
        <f t="shared" ca="1" si="39"/>
        <v>4</v>
      </c>
      <c r="I83">
        <f t="shared" ca="1" si="46"/>
        <v>4</v>
      </c>
      <c r="J83" t="str">
        <f t="shared" ca="1" si="40"/>
        <v>+ 4</v>
      </c>
      <c r="K83">
        <f t="shared" ca="1" si="41"/>
        <v>8</v>
      </c>
      <c r="L83">
        <f ca="1">IF(K83=0,2,K83)</f>
        <v>8</v>
      </c>
      <c r="M83" t="str">
        <f t="shared" ca="1" si="43"/>
        <v>+ 2</v>
      </c>
      <c r="N83">
        <f t="shared" ca="1" si="33"/>
        <v>-48</v>
      </c>
      <c r="O83" t="str">
        <f ca="1">IF(N83&gt;0,"+ "&amp;N83,"- "&amp;ABS(N83))</f>
        <v>- 48</v>
      </c>
      <c r="P83">
        <f t="shared" ca="1" si="50"/>
        <v>-24</v>
      </c>
      <c r="Q83" t="str">
        <f ca="1">P83&amp;F83&amp;" "&amp;O83&amp;G83&amp;" ="</f>
        <v>-24a - 48w =</v>
      </c>
      <c r="R83" t="str">
        <f ca="1">T83&amp;" · ("&amp;U83&amp;F83&amp;" "&amp;V83&amp;G83&amp;")"</f>
        <v>(-24) · (a  + 2w)</v>
      </c>
      <c r="S83">
        <f t="shared" ca="1" si="51"/>
        <v>-24</v>
      </c>
      <c r="T83" t="str">
        <f t="shared" ca="1" si="48"/>
        <v>(-24)</v>
      </c>
      <c r="U83" t="str">
        <f t="shared" ca="1" si="49"/>
        <v/>
      </c>
      <c r="V83" t="str">
        <f ca="1">IF(N83/S83=1,"+ ",IF(N83/S83=-1,"- ",IF(N83/S83&gt;0," + "&amp;N83/S83," - "&amp;ABS(N83/S83))))</f>
        <v xml:space="preserve"> + 2</v>
      </c>
    </row>
    <row r="84" spans="1:22" x14ac:dyDescent="0.25">
      <c r="A84">
        <f t="shared" ca="1" si="31"/>
        <v>10</v>
      </c>
      <c r="B84">
        <f t="shared" ca="1" si="34"/>
        <v>0.56867958010070241</v>
      </c>
      <c r="C84">
        <f t="shared" ca="1" si="35"/>
        <v>8</v>
      </c>
      <c r="D84">
        <f t="shared" ca="1" si="47"/>
        <v>8</v>
      </c>
      <c r="E84">
        <f t="shared" ca="1" si="36"/>
        <v>8</v>
      </c>
      <c r="F84" t="str">
        <f t="shared" ca="1" si="37"/>
        <v>c</v>
      </c>
      <c r="G84" t="str">
        <f t="shared" ca="1" si="38"/>
        <v>v</v>
      </c>
      <c r="H84">
        <f t="shared" ca="1" si="39"/>
        <v>3</v>
      </c>
      <c r="I84">
        <f t="shared" ca="1" si="46"/>
        <v>3</v>
      </c>
      <c r="J84" t="str">
        <f t="shared" ca="1" si="40"/>
        <v>+ 3</v>
      </c>
      <c r="K84">
        <f t="shared" ca="1" si="41"/>
        <v>-5</v>
      </c>
      <c r="L84">
        <f t="shared" ca="1" si="42"/>
        <v>-5</v>
      </c>
      <c r="M84" t="str">
        <f t="shared" ca="1" si="43"/>
        <v xml:space="preserve"> - 5</v>
      </c>
      <c r="N84">
        <f t="shared" ca="1" si="33"/>
        <v>-40</v>
      </c>
      <c r="O84" t="str">
        <f t="shared" ca="1" si="44"/>
        <v>- 40</v>
      </c>
      <c r="P84">
        <f t="shared" ca="1" si="50"/>
        <v>24</v>
      </c>
      <c r="Q84" t="str">
        <f ca="1">P84&amp;F84&amp;" "&amp;O84&amp;G84&amp;" ="</f>
        <v>24c - 40v =</v>
      </c>
      <c r="R84" t="str">
        <f ca="1">T84&amp;" · ("&amp;U84&amp;F84&amp;" "&amp;V84&amp;G84&amp;")"</f>
        <v>8 · (3c  - 5v)</v>
      </c>
      <c r="S84">
        <f t="shared" ca="1" si="51"/>
        <v>8</v>
      </c>
      <c r="T84">
        <f t="shared" ca="1" si="48"/>
        <v>8</v>
      </c>
      <c r="U84">
        <f t="shared" ca="1" si="49"/>
        <v>3</v>
      </c>
      <c r="V84" t="str">
        <f ca="1">IF(N84/S84=1,"+ ",IF(N84/S84=-1,"- ",IF(N84/S84&gt;0," + "&amp;N84/S84," - "&amp;ABS(N84/S84))))</f>
        <v xml:space="preserve"> - 5</v>
      </c>
    </row>
    <row r="85" spans="1:22" x14ac:dyDescent="0.25">
      <c r="A85">
        <f t="shared" ca="1" si="31"/>
        <v>4</v>
      </c>
      <c r="B85">
        <f t="shared" ca="1" si="34"/>
        <v>0.73059604581816051</v>
      </c>
      <c r="C85">
        <f t="shared" ca="1" si="35"/>
        <v>4</v>
      </c>
      <c r="D85">
        <f t="shared" ca="1" si="47"/>
        <v>4</v>
      </c>
      <c r="E85">
        <f t="shared" ca="1" si="36"/>
        <v>4</v>
      </c>
      <c r="F85" t="str">
        <f t="shared" ca="1" si="37"/>
        <v>b</v>
      </c>
      <c r="G85" t="str">
        <f t="shared" ca="1" si="38"/>
        <v>v</v>
      </c>
      <c r="H85">
        <f t="shared" ca="1" si="39"/>
        <v>-5</v>
      </c>
      <c r="I85">
        <f t="shared" ca="1" si="46"/>
        <v>-5</v>
      </c>
      <c r="J85" t="str">
        <f t="shared" ca="1" si="40"/>
        <v>- 5</v>
      </c>
      <c r="K85">
        <f t="shared" ca="1" si="41"/>
        <v>3</v>
      </c>
      <c r="L85">
        <f t="shared" ca="1" si="42"/>
        <v>3</v>
      </c>
      <c r="M85" t="str">
        <f t="shared" ca="1" si="43"/>
        <v xml:space="preserve"> - 3</v>
      </c>
      <c r="N85">
        <f t="shared" ca="1" si="33"/>
        <v>12</v>
      </c>
      <c r="O85" t="str">
        <f t="shared" ca="1" si="44"/>
        <v>+ 12</v>
      </c>
      <c r="P85">
        <f t="shared" ca="1" si="50"/>
        <v>-20</v>
      </c>
      <c r="Q85" t="str">
        <f ca="1">P85&amp;F85&amp;" "&amp;O85&amp;G85&amp;" ="</f>
        <v>-20b + 12v =</v>
      </c>
      <c r="R85" t="str">
        <f ca="1">T85&amp;" · ("&amp;U85&amp;F85&amp;" "&amp;V85&amp;G85&amp;")"</f>
        <v>(-4) · (5b  - 3v)</v>
      </c>
      <c r="S85">
        <f t="shared" ca="1" si="51"/>
        <v>-4</v>
      </c>
      <c r="T85" t="str">
        <f t="shared" ca="1" si="48"/>
        <v>(-4)</v>
      </c>
      <c r="U85">
        <f t="shared" ca="1" si="49"/>
        <v>5</v>
      </c>
      <c r="V85" t="str">
        <f ca="1">IF(N85/S85=1,"+ ",IF(N85/S85=-1,"- ",IF(N85/S85&gt;0," + "&amp;N85/S85," - "&amp;ABS(N85/S85))))</f>
        <v xml:space="preserve"> - 3</v>
      </c>
    </row>
    <row r="86" spans="1:22" x14ac:dyDescent="0.25">
      <c r="A86">
        <f t="shared" ca="1" si="31"/>
        <v>3</v>
      </c>
      <c r="B86">
        <f t="shared" ca="1" si="34"/>
        <v>0.77458237404858388</v>
      </c>
      <c r="C86">
        <f t="shared" ca="1" si="35"/>
        <v>-7</v>
      </c>
      <c r="D86">
        <f t="shared" ca="1" si="47"/>
        <v>-7</v>
      </c>
      <c r="E86" t="str">
        <f t="shared" ca="1" si="36"/>
        <v>(-7)</v>
      </c>
      <c r="F86" t="str">
        <f t="shared" ca="1" si="37"/>
        <v>d</v>
      </c>
      <c r="G86" t="str">
        <f t="shared" ca="1" si="38"/>
        <v>w</v>
      </c>
      <c r="H86">
        <f t="shared" ca="1" si="39"/>
        <v>-6</v>
      </c>
      <c r="I86">
        <f t="shared" ca="1" si="46"/>
        <v>6</v>
      </c>
      <c r="J86" t="str">
        <f t="shared" ca="1" si="40"/>
        <v>+ 6</v>
      </c>
      <c r="K86">
        <f t="shared" ca="1" si="41"/>
        <v>-6</v>
      </c>
      <c r="L86">
        <f t="shared" ca="1" si="42"/>
        <v>-6</v>
      </c>
      <c r="M86" t="str">
        <f t="shared" ca="1" si="43"/>
        <v xml:space="preserve"> - 1</v>
      </c>
      <c r="N86">
        <f t="shared" ca="1" si="33"/>
        <v>42</v>
      </c>
      <c r="O86" t="str">
        <f t="shared" ca="1" si="44"/>
        <v>+ 42</v>
      </c>
      <c r="P86">
        <f t="shared" ca="1" si="50"/>
        <v>-42</v>
      </c>
      <c r="Q86" t="str">
        <f ca="1">P86&amp;F86&amp;" "&amp;O86&amp;G86&amp;" ="</f>
        <v>-42d + 42w =</v>
      </c>
      <c r="R86" t="str">
        <f ca="1">T86&amp;" · ("&amp;U86&amp;F86&amp;" "&amp;V86&amp;G86&amp;")"</f>
        <v>(-42) · (d - w)</v>
      </c>
      <c r="S86">
        <f t="shared" ca="1" si="51"/>
        <v>-42</v>
      </c>
      <c r="T86" t="str">
        <f t="shared" ca="1" si="48"/>
        <v>(-42)</v>
      </c>
      <c r="U86" t="str">
        <f t="shared" ca="1" si="49"/>
        <v/>
      </c>
      <c r="V86" t="str">
        <f ca="1">IF(N86/S86=1,"+ ",IF(N86/S86=-1,"- ",IF(N86/S86&gt;0," + "&amp;N86/S86," - "&amp;ABS(N86/S86))))</f>
        <v xml:space="preserve">- </v>
      </c>
    </row>
    <row r="93" spans="1:22" x14ac:dyDescent="0.25">
      <c r="A93">
        <f ca="1">RANK(B93,$B$93:$B$101)</f>
        <v>5</v>
      </c>
      <c r="B93">
        <f t="shared" ref="B93:B101" ca="1" si="52">RAND()</f>
        <v>0.53673213171184275</v>
      </c>
      <c r="C93">
        <f t="shared" ref="C93:C101" ca="1" si="53">ROUND(RAND()*10-5,0)</f>
        <v>-1</v>
      </c>
      <c r="D93">
        <f t="shared" ref="D93:D101" ca="1" si="54">IF(OR(C93=0,C93=1),2,IF(C93=-1,-2,C93))</f>
        <v>-2</v>
      </c>
      <c r="E93" t="str">
        <f t="shared" ref="E93:E101" ca="1" si="55">IF(D93&lt;0,"("&amp;D93&amp;")",D93)</f>
        <v>(-2)</v>
      </c>
      <c r="F93" t="str">
        <f t="shared" ref="F93:F101" ca="1" si="56">CHAR(ROUND(RAND()*4+97,0))</f>
        <v>b</v>
      </c>
      <c r="G93" t="str">
        <f t="shared" ref="G93:G101" ca="1" si="57">CHAR(ROUND(RAND()*4+118,0))</f>
        <v>w</v>
      </c>
      <c r="H93" t="str">
        <f t="shared" ref="H93:H101" ca="1" si="58">IF(G93="w","",G93)</f>
        <v/>
      </c>
      <c r="I93">
        <f t="shared" ref="I93:I101" ca="1" si="59">ROUND(RAND()*10-5,0)</f>
        <v>1</v>
      </c>
      <c r="J93">
        <f t="shared" ref="J93:J101" ca="1" si="60">IF(OR(I93=0,I93=1),2,IF(I93=-1,-2,I93))</f>
        <v>2</v>
      </c>
      <c r="K93" t="str">
        <f t="shared" ref="K93:K101" ca="1" si="61">IF(J93&gt;0,"+ "&amp;J93,"- "&amp;ABS(J93))</f>
        <v>+ 2</v>
      </c>
      <c r="L93">
        <f t="shared" ref="L93:L101" ca="1" si="62">ROUND(RAND()*10-5,0)</f>
        <v>1</v>
      </c>
      <c r="M93">
        <f t="shared" ref="M93:M101" ca="1" si="63">IF(OR(L93=0,L93=1),2,IF(L93=-1,-2,L93))</f>
        <v>2</v>
      </c>
      <c r="N93" t="str">
        <f t="shared" ref="N93:N101" ca="1" si="64">IF(M93&gt;0,"+ "&amp;M93,"- "&amp;ABS(M93))</f>
        <v>+ 2</v>
      </c>
      <c r="O93">
        <f t="shared" ref="O93:O101" ca="1" si="65">ROUND(RAND()*10-5,0)</f>
        <v>-2</v>
      </c>
      <c r="P93">
        <f t="shared" ref="P93:P101" ca="1" si="66">IF(OR(O93=0,O93=1),2,IF(O93=-1,-2,O93))</f>
        <v>-2</v>
      </c>
      <c r="Q93" t="str">
        <f t="shared" ref="Q93:Q101" ca="1" si="67">IF(P93&gt;0,"+ "&amp;P93,"- "&amp;ABS(P93))</f>
        <v>- 2</v>
      </c>
      <c r="R93">
        <f t="shared" ref="R93:R101" ca="1" si="68">IF(D93+M93=-1,"-",IF(D93+M93=1,"",D93+M93))</f>
        <v>0</v>
      </c>
      <c r="S93">
        <f ca="1">IF(J93+P93=1,"",J93+P93)</f>
        <v>0</v>
      </c>
      <c r="T93" t="str">
        <f t="shared" ref="T93:T101" ca="1" si="69">IF(S93&gt;0,"+ "&amp;S93&amp;H93,IF(S93&lt;0,"- "&amp;ABS(S93)&amp;H93,""))</f>
        <v/>
      </c>
      <c r="U93" t="str">
        <f t="shared" ref="U93:U101" ca="1" si="70">D93&amp;F93&amp;" "&amp;K93&amp;H93&amp;" "&amp;N93&amp;F93&amp;" "&amp;Q93&amp;H93&amp;" ="</f>
        <v>-2b + 2 + 2b - 2 =</v>
      </c>
      <c r="V93" t="str">
        <f t="shared" ref="V93:V101" ca="1" si="71">IF(AND(R93=0,S93=0),"0",IF(R93&lt;&gt;0,R93&amp;F93&amp;" "&amp;T93,T93))</f>
        <v>0</v>
      </c>
    </row>
    <row r="94" spans="1:22" x14ac:dyDescent="0.25">
      <c r="A94">
        <f t="shared" ref="A94:A101" ca="1" si="72">RANK(B94,$B$93:$B$101)</f>
        <v>3</v>
      </c>
      <c r="B94">
        <f t="shared" ca="1" si="52"/>
        <v>0.63420747750925377</v>
      </c>
      <c r="C94">
        <f t="shared" ca="1" si="53"/>
        <v>2</v>
      </c>
      <c r="D94">
        <f t="shared" ca="1" si="54"/>
        <v>2</v>
      </c>
      <c r="E94">
        <f t="shared" ca="1" si="55"/>
        <v>2</v>
      </c>
      <c r="F94" t="str">
        <f t="shared" ca="1" si="56"/>
        <v>b</v>
      </c>
      <c r="G94" t="str">
        <f t="shared" ca="1" si="57"/>
        <v>v</v>
      </c>
      <c r="H94" t="str">
        <f t="shared" ca="1" si="58"/>
        <v>v</v>
      </c>
      <c r="I94">
        <f t="shared" ca="1" si="59"/>
        <v>-1</v>
      </c>
      <c r="J94">
        <f t="shared" ca="1" si="60"/>
        <v>-2</v>
      </c>
      <c r="K94" t="str">
        <f t="shared" ca="1" si="61"/>
        <v>- 2</v>
      </c>
      <c r="L94">
        <f t="shared" ca="1" si="62"/>
        <v>1</v>
      </c>
      <c r="M94">
        <f t="shared" ca="1" si="63"/>
        <v>2</v>
      </c>
      <c r="N94" t="str">
        <f t="shared" ca="1" si="64"/>
        <v>+ 2</v>
      </c>
      <c r="O94">
        <f t="shared" ca="1" si="65"/>
        <v>-1</v>
      </c>
      <c r="P94">
        <f t="shared" ca="1" si="66"/>
        <v>-2</v>
      </c>
      <c r="Q94" t="str">
        <f t="shared" ca="1" si="67"/>
        <v>- 2</v>
      </c>
      <c r="R94">
        <f t="shared" ca="1" si="68"/>
        <v>4</v>
      </c>
      <c r="S94">
        <f t="shared" ref="S94:S101" ca="1" si="73">IF(J94+P94=1,"",J94+P94)</f>
        <v>-4</v>
      </c>
      <c r="T94" t="str">
        <f t="shared" ca="1" si="69"/>
        <v>- 4v</v>
      </c>
      <c r="U94" t="str">
        <f t="shared" ca="1" si="70"/>
        <v>2b - 2v + 2b - 2v =</v>
      </c>
      <c r="V94" t="str">
        <f t="shared" ca="1" si="71"/>
        <v>4b - 4v</v>
      </c>
    </row>
    <row r="95" spans="1:22" x14ac:dyDescent="0.25">
      <c r="A95">
        <f t="shared" ca="1" si="72"/>
        <v>4</v>
      </c>
      <c r="B95">
        <f t="shared" ca="1" si="52"/>
        <v>0.56005253638283159</v>
      </c>
      <c r="C95">
        <f t="shared" ca="1" si="53"/>
        <v>-1</v>
      </c>
      <c r="D95">
        <f t="shared" ca="1" si="54"/>
        <v>-2</v>
      </c>
      <c r="E95" t="str">
        <f t="shared" ca="1" si="55"/>
        <v>(-2)</v>
      </c>
      <c r="F95" t="str">
        <f t="shared" ca="1" si="56"/>
        <v>b</v>
      </c>
      <c r="G95" t="str">
        <f t="shared" ca="1" si="57"/>
        <v>x</v>
      </c>
      <c r="H95" t="str">
        <f t="shared" ca="1" si="58"/>
        <v>x</v>
      </c>
      <c r="I95">
        <f t="shared" ca="1" si="59"/>
        <v>2</v>
      </c>
      <c r="J95">
        <f t="shared" ca="1" si="60"/>
        <v>2</v>
      </c>
      <c r="K95" t="str">
        <f t="shared" ca="1" si="61"/>
        <v>+ 2</v>
      </c>
      <c r="L95">
        <f t="shared" ca="1" si="62"/>
        <v>0</v>
      </c>
      <c r="M95">
        <f t="shared" ca="1" si="63"/>
        <v>2</v>
      </c>
      <c r="N95" t="str">
        <f t="shared" ca="1" si="64"/>
        <v>+ 2</v>
      </c>
      <c r="O95">
        <f t="shared" ca="1" si="65"/>
        <v>1</v>
      </c>
      <c r="P95">
        <f t="shared" ca="1" si="66"/>
        <v>2</v>
      </c>
      <c r="Q95" t="str">
        <f t="shared" ca="1" si="67"/>
        <v>+ 2</v>
      </c>
      <c r="R95">
        <f t="shared" ca="1" si="68"/>
        <v>0</v>
      </c>
      <c r="S95">
        <f t="shared" ca="1" si="73"/>
        <v>4</v>
      </c>
      <c r="T95" t="str">
        <f t="shared" ca="1" si="69"/>
        <v>+ 4x</v>
      </c>
      <c r="U95" t="str">
        <f t="shared" ca="1" si="70"/>
        <v>-2b + 2x + 2b + 2x =</v>
      </c>
      <c r="V95" t="str">
        <f t="shared" ca="1" si="71"/>
        <v>+ 4x</v>
      </c>
    </row>
    <row r="96" spans="1:22" x14ac:dyDescent="0.25">
      <c r="A96">
        <f t="shared" ca="1" si="72"/>
        <v>2</v>
      </c>
      <c r="B96">
        <f t="shared" ca="1" si="52"/>
        <v>0.80982006084103719</v>
      </c>
      <c r="C96">
        <f t="shared" ca="1" si="53"/>
        <v>-2</v>
      </c>
      <c r="D96">
        <f t="shared" ca="1" si="54"/>
        <v>-2</v>
      </c>
      <c r="E96" t="str">
        <f t="shared" ca="1" si="55"/>
        <v>(-2)</v>
      </c>
      <c r="F96" t="str">
        <f t="shared" ca="1" si="56"/>
        <v>c</v>
      </c>
      <c r="G96" t="str">
        <f t="shared" ca="1" si="57"/>
        <v>x</v>
      </c>
      <c r="H96" t="str">
        <f t="shared" ca="1" si="58"/>
        <v>x</v>
      </c>
      <c r="I96">
        <f t="shared" ca="1" si="59"/>
        <v>-4</v>
      </c>
      <c r="J96">
        <f t="shared" ca="1" si="60"/>
        <v>-4</v>
      </c>
      <c r="K96" t="str">
        <f t="shared" ca="1" si="61"/>
        <v>- 4</v>
      </c>
      <c r="L96">
        <f t="shared" ca="1" si="62"/>
        <v>4</v>
      </c>
      <c r="M96">
        <f t="shared" ca="1" si="63"/>
        <v>4</v>
      </c>
      <c r="N96" t="str">
        <f t="shared" ca="1" si="64"/>
        <v>+ 4</v>
      </c>
      <c r="O96">
        <f t="shared" ca="1" si="65"/>
        <v>-2</v>
      </c>
      <c r="P96">
        <f t="shared" ca="1" si="66"/>
        <v>-2</v>
      </c>
      <c r="Q96" t="str">
        <f t="shared" ca="1" si="67"/>
        <v>- 2</v>
      </c>
      <c r="R96">
        <f t="shared" ca="1" si="68"/>
        <v>2</v>
      </c>
      <c r="S96">
        <f t="shared" ca="1" si="73"/>
        <v>-6</v>
      </c>
      <c r="T96" t="str">
        <f t="shared" ca="1" si="69"/>
        <v>- 6x</v>
      </c>
      <c r="U96" t="str">
        <f t="shared" ca="1" si="70"/>
        <v>-2c - 4x + 4c - 2x =</v>
      </c>
      <c r="V96" t="str">
        <f t="shared" ca="1" si="71"/>
        <v>2c - 6x</v>
      </c>
    </row>
    <row r="97" spans="1:22" x14ac:dyDescent="0.25">
      <c r="A97">
        <f t="shared" ca="1" si="72"/>
        <v>6</v>
      </c>
      <c r="B97">
        <f t="shared" ca="1" si="52"/>
        <v>0.36154863845728125</v>
      </c>
      <c r="C97">
        <f t="shared" ca="1" si="53"/>
        <v>1</v>
      </c>
      <c r="D97">
        <f t="shared" ca="1" si="54"/>
        <v>2</v>
      </c>
      <c r="E97">
        <f t="shared" ca="1" si="55"/>
        <v>2</v>
      </c>
      <c r="F97" t="str">
        <f t="shared" ca="1" si="56"/>
        <v>b</v>
      </c>
      <c r="G97" t="str">
        <f t="shared" ca="1" si="57"/>
        <v>w</v>
      </c>
      <c r="H97" t="str">
        <f t="shared" ca="1" si="58"/>
        <v/>
      </c>
      <c r="I97">
        <f t="shared" ca="1" si="59"/>
        <v>-1</v>
      </c>
      <c r="J97">
        <f t="shared" ca="1" si="60"/>
        <v>-2</v>
      </c>
      <c r="K97" t="str">
        <f t="shared" ca="1" si="61"/>
        <v>- 2</v>
      </c>
      <c r="L97">
        <f t="shared" ca="1" si="62"/>
        <v>1</v>
      </c>
      <c r="M97">
        <f t="shared" ca="1" si="63"/>
        <v>2</v>
      </c>
      <c r="N97" t="str">
        <f t="shared" ca="1" si="64"/>
        <v>+ 2</v>
      </c>
      <c r="O97">
        <f t="shared" ca="1" si="65"/>
        <v>-1</v>
      </c>
      <c r="P97">
        <f t="shared" ca="1" si="66"/>
        <v>-2</v>
      </c>
      <c r="Q97" t="str">
        <f t="shared" ca="1" si="67"/>
        <v>- 2</v>
      </c>
      <c r="R97">
        <f t="shared" ca="1" si="68"/>
        <v>4</v>
      </c>
      <c r="S97">
        <f t="shared" ca="1" si="73"/>
        <v>-4</v>
      </c>
      <c r="T97" t="str">
        <f t="shared" ca="1" si="69"/>
        <v>- 4</v>
      </c>
      <c r="U97" t="str">
        <f t="shared" ca="1" si="70"/>
        <v>2b - 2 + 2b - 2 =</v>
      </c>
      <c r="V97" t="str">
        <f t="shared" ca="1" si="71"/>
        <v>4b - 4</v>
      </c>
    </row>
    <row r="98" spans="1:22" x14ac:dyDescent="0.25">
      <c r="A98">
        <f t="shared" ca="1" si="72"/>
        <v>9</v>
      </c>
      <c r="B98">
        <f t="shared" ca="1" si="52"/>
        <v>7.5270641399872051E-2</v>
      </c>
      <c r="C98">
        <f t="shared" ca="1" si="53"/>
        <v>1</v>
      </c>
      <c r="D98">
        <f t="shared" ca="1" si="54"/>
        <v>2</v>
      </c>
      <c r="E98">
        <f t="shared" ca="1" si="55"/>
        <v>2</v>
      </c>
      <c r="F98" t="str">
        <f t="shared" ca="1" si="56"/>
        <v>e</v>
      </c>
      <c r="G98" t="str">
        <f t="shared" ca="1" si="57"/>
        <v>z</v>
      </c>
      <c r="H98" t="str">
        <f t="shared" ca="1" si="58"/>
        <v>z</v>
      </c>
      <c r="I98">
        <f t="shared" ca="1" si="59"/>
        <v>2</v>
      </c>
      <c r="J98">
        <f t="shared" ca="1" si="60"/>
        <v>2</v>
      </c>
      <c r="K98" t="str">
        <f t="shared" ca="1" si="61"/>
        <v>+ 2</v>
      </c>
      <c r="L98">
        <f t="shared" ca="1" si="62"/>
        <v>1</v>
      </c>
      <c r="M98">
        <f t="shared" ca="1" si="63"/>
        <v>2</v>
      </c>
      <c r="N98" t="str">
        <f t="shared" ca="1" si="64"/>
        <v>+ 2</v>
      </c>
      <c r="O98">
        <f t="shared" ca="1" si="65"/>
        <v>-5</v>
      </c>
      <c r="P98">
        <f t="shared" ca="1" si="66"/>
        <v>-5</v>
      </c>
      <c r="Q98" t="str">
        <f t="shared" ca="1" si="67"/>
        <v>- 5</v>
      </c>
      <c r="R98">
        <f t="shared" ca="1" si="68"/>
        <v>4</v>
      </c>
      <c r="S98">
        <f t="shared" ca="1" si="73"/>
        <v>-3</v>
      </c>
      <c r="T98" t="str">
        <f t="shared" ca="1" si="69"/>
        <v>- 3z</v>
      </c>
      <c r="U98" t="str">
        <f t="shared" ca="1" si="70"/>
        <v>2e + 2z + 2e - 5z =</v>
      </c>
      <c r="V98" t="str">
        <f t="shared" ca="1" si="71"/>
        <v>4e - 3z</v>
      </c>
    </row>
    <row r="99" spans="1:22" x14ac:dyDescent="0.25">
      <c r="A99">
        <f t="shared" ca="1" si="72"/>
        <v>8</v>
      </c>
      <c r="B99">
        <f t="shared" ca="1" si="52"/>
        <v>0.22474270231989479</v>
      </c>
      <c r="C99">
        <f t="shared" ca="1" si="53"/>
        <v>-2</v>
      </c>
      <c r="D99">
        <f t="shared" ca="1" si="54"/>
        <v>-2</v>
      </c>
      <c r="E99" t="str">
        <f t="shared" ca="1" si="55"/>
        <v>(-2)</v>
      </c>
      <c r="F99" t="str">
        <f t="shared" ca="1" si="56"/>
        <v>c</v>
      </c>
      <c r="G99" t="str">
        <f t="shared" ca="1" si="57"/>
        <v>w</v>
      </c>
      <c r="H99" t="str">
        <f t="shared" ca="1" si="58"/>
        <v/>
      </c>
      <c r="I99">
        <f t="shared" ca="1" si="59"/>
        <v>-3</v>
      </c>
      <c r="J99">
        <f t="shared" ca="1" si="60"/>
        <v>-3</v>
      </c>
      <c r="K99" t="str">
        <f t="shared" ca="1" si="61"/>
        <v>- 3</v>
      </c>
      <c r="L99">
        <f t="shared" ca="1" si="62"/>
        <v>2</v>
      </c>
      <c r="M99">
        <f t="shared" ca="1" si="63"/>
        <v>2</v>
      </c>
      <c r="N99" t="str">
        <f t="shared" ca="1" si="64"/>
        <v>+ 2</v>
      </c>
      <c r="O99">
        <f t="shared" ca="1" si="65"/>
        <v>5</v>
      </c>
      <c r="P99">
        <f t="shared" ca="1" si="66"/>
        <v>5</v>
      </c>
      <c r="Q99" t="str">
        <f t="shared" ca="1" si="67"/>
        <v>+ 5</v>
      </c>
      <c r="R99">
        <f t="shared" ca="1" si="68"/>
        <v>0</v>
      </c>
      <c r="S99">
        <f t="shared" ca="1" si="73"/>
        <v>2</v>
      </c>
      <c r="T99" t="str">
        <f t="shared" ca="1" si="69"/>
        <v>+ 2</v>
      </c>
      <c r="U99" t="str">
        <f t="shared" ca="1" si="70"/>
        <v>-2c - 3 + 2c + 5 =</v>
      </c>
      <c r="V99" t="str">
        <f t="shared" ca="1" si="71"/>
        <v>+ 2</v>
      </c>
    </row>
    <row r="100" spans="1:22" x14ac:dyDescent="0.25">
      <c r="A100">
        <f t="shared" ca="1" si="72"/>
        <v>1</v>
      </c>
      <c r="B100">
        <f t="shared" ca="1" si="52"/>
        <v>0.90548355360062149</v>
      </c>
      <c r="C100">
        <f t="shared" ca="1" si="53"/>
        <v>-3</v>
      </c>
      <c r="D100">
        <f t="shared" ca="1" si="54"/>
        <v>-3</v>
      </c>
      <c r="E100" t="str">
        <f t="shared" ca="1" si="55"/>
        <v>(-3)</v>
      </c>
      <c r="F100" t="str">
        <f t="shared" ca="1" si="56"/>
        <v>e</v>
      </c>
      <c r="G100" t="str">
        <f t="shared" ca="1" si="57"/>
        <v>x</v>
      </c>
      <c r="H100" t="str">
        <f t="shared" ca="1" si="58"/>
        <v>x</v>
      </c>
      <c r="I100">
        <f t="shared" ca="1" si="59"/>
        <v>-1</v>
      </c>
      <c r="J100">
        <f t="shared" ca="1" si="60"/>
        <v>-2</v>
      </c>
      <c r="K100" t="str">
        <f t="shared" ca="1" si="61"/>
        <v>- 2</v>
      </c>
      <c r="L100">
        <f t="shared" ca="1" si="62"/>
        <v>5</v>
      </c>
      <c r="M100">
        <f t="shared" ca="1" si="63"/>
        <v>5</v>
      </c>
      <c r="N100" t="str">
        <f t="shared" ca="1" si="64"/>
        <v>+ 5</v>
      </c>
      <c r="O100">
        <f t="shared" ca="1" si="65"/>
        <v>0</v>
      </c>
      <c r="P100">
        <f t="shared" ca="1" si="66"/>
        <v>2</v>
      </c>
      <c r="Q100" t="str">
        <f t="shared" ca="1" si="67"/>
        <v>+ 2</v>
      </c>
      <c r="R100">
        <f t="shared" ca="1" si="68"/>
        <v>2</v>
      </c>
      <c r="S100">
        <f t="shared" ca="1" si="73"/>
        <v>0</v>
      </c>
      <c r="T100" t="str">
        <f t="shared" ca="1" si="69"/>
        <v/>
      </c>
      <c r="U100" t="str">
        <f t="shared" ca="1" si="70"/>
        <v>-3e - 2x + 5e + 2x =</v>
      </c>
      <c r="V100" t="str">
        <f t="shared" ca="1" si="71"/>
        <v xml:space="preserve">2e </v>
      </c>
    </row>
    <row r="101" spans="1:22" x14ac:dyDescent="0.25">
      <c r="A101">
        <f t="shared" ca="1" si="72"/>
        <v>7</v>
      </c>
      <c r="B101">
        <f t="shared" ca="1" si="52"/>
        <v>0.32463978085319423</v>
      </c>
      <c r="C101">
        <f t="shared" ca="1" si="53"/>
        <v>-2</v>
      </c>
      <c r="D101">
        <f t="shared" ca="1" si="54"/>
        <v>-2</v>
      </c>
      <c r="E101" t="str">
        <f t="shared" ca="1" si="55"/>
        <v>(-2)</v>
      </c>
      <c r="F101" t="str">
        <f t="shared" ca="1" si="56"/>
        <v>c</v>
      </c>
      <c r="G101" t="str">
        <f t="shared" ca="1" si="57"/>
        <v>w</v>
      </c>
      <c r="H101" t="str">
        <f t="shared" ca="1" si="58"/>
        <v/>
      </c>
      <c r="I101">
        <f t="shared" ca="1" si="59"/>
        <v>3</v>
      </c>
      <c r="J101">
        <f t="shared" ca="1" si="60"/>
        <v>3</v>
      </c>
      <c r="K101" t="str">
        <f t="shared" ca="1" si="61"/>
        <v>+ 3</v>
      </c>
      <c r="L101">
        <f t="shared" ca="1" si="62"/>
        <v>1</v>
      </c>
      <c r="M101">
        <f t="shared" ca="1" si="63"/>
        <v>2</v>
      </c>
      <c r="N101" t="str">
        <f t="shared" ca="1" si="64"/>
        <v>+ 2</v>
      </c>
      <c r="O101">
        <f t="shared" ca="1" si="65"/>
        <v>1</v>
      </c>
      <c r="P101">
        <f t="shared" ca="1" si="66"/>
        <v>2</v>
      </c>
      <c r="Q101" t="str">
        <f t="shared" ca="1" si="67"/>
        <v>+ 2</v>
      </c>
      <c r="R101">
        <f t="shared" ca="1" si="68"/>
        <v>0</v>
      </c>
      <c r="S101">
        <f t="shared" ca="1" si="73"/>
        <v>5</v>
      </c>
      <c r="T101" t="str">
        <f t="shared" ca="1" si="69"/>
        <v>+ 5</v>
      </c>
      <c r="U101" t="str">
        <f t="shared" ca="1" si="70"/>
        <v>-2c + 3 + 2c + 2 =</v>
      </c>
      <c r="V101" t="str">
        <f t="shared" ca="1" si="71"/>
        <v>+ 5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B12" sqref="B12"/>
    </sheetView>
  </sheetViews>
  <sheetFormatPr baseColWidth="10" defaultRowHeight="13.2" x14ac:dyDescent="0.25"/>
  <cols>
    <col min="1" max="1" width="11.44140625" style="17" customWidth="1"/>
    <col min="3" max="3" width="17" bestFit="1" customWidth="1"/>
  </cols>
  <sheetData>
    <row r="1" spans="1:7" x14ac:dyDescent="0.25">
      <c r="B1" s="32" t="s">
        <v>48</v>
      </c>
      <c r="C1" s="32"/>
      <c r="D1" s="32"/>
      <c r="E1" s="32"/>
      <c r="F1" s="32"/>
      <c r="G1" s="32"/>
    </row>
    <row r="2" spans="1:7" x14ac:dyDescent="0.25">
      <c r="A2" s="17">
        <v>1</v>
      </c>
      <c r="B2" t="str">
        <f>A2&amp;"."</f>
        <v>1.</v>
      </c>
      <c r="C2" t="str">
        <f ca="1">Daten1!B166</f>
        <v>-(3 + 3) - (5 - 2) =</v>
      </c>
      <c r="E2" s="4"/>
      <c r="F2">
        <f ca="1">Daten1!C166</f>
        <v>-9</v>
      </c>
    </row>
    <row r="3" spans="1:7" x14ac:dyDescent="0.25">
      <c r="E3" s="4"/>
    </row>
    <row r="4" spans="1:7" x14ac:dyDescent="0.25">
      <c r="A4" s="17">
        <v>2</v>
      </c>
      <c r="B4" t="str">
        <f t="shared" ref="B4:B61" si="0">A4&amp;"."</f>
        <v>2.</v>
      </c>
      <c r="C4" t="str">
        <f ca="1">Daten1!B168</f>
        <v>-(6 - 3) - (7 - 4) =</v>
      </c>
      <c r="E4" s="4"/>
      <c r="F4">
        <f ca="1">Daten1!C168</f>
        <v>-6</v>
      </c>
    </row>
    <row r="5" spans="1:7" x14ac:dyDescent="0.25">
      <c r="E5" s="4"/>
    </row>
    <row r="6" spans="1:7" x14ac:dyDescent="0.25">
      <c r="A6" s="17">
        <v>3</v>
      </c>
      <c r="B6" t="str">
        <f t="shared" si="0"/>
        <v>3.</v>
      </c>
      <c r="C6" t="str">
        <f ca="1">Daten1!B170</f>
        <v>-(6 + 5) - (6 + 7) =</v>
      </c>
      <c r="E6" s="4"/>
      <c r="F6">
        <f ca="1">Daten1!C170</f>
        <v>-24</v>
      </c>
    </row>
    <row r="7" spans="1:7" x14ac:dyDescent="0.25">
      <c r="E7" s="4"/>
    </row>
    <row r="8" spans="1:7" x14ac:dyDescent="0.25">
      <c r="A8" s="17">
        <v>4</v>
      </c>
      <c r="B8" t="str">
        <f t="shared" si="0"/>
        <v>4.</v>
      </c>
      <c r="C8" t="str">
        <f ca="1">Daten1!B172</f>
        <v>-(2 - 3) + (4 - 4) =</v>
      </c>
      <c r="E8" s="4"/>
      <c r="F8">
        <f ca="1">Daten1!C172</f>
        <v>-5</v>
      </c>
    </row>
    <row r="9" spans="1:7" x14ac:dyDescent="0.25">
      <c r="E9" s="4"/>
    </row>
    <row r="10" spans="1:7" x14ac:dyDescent="0.25">
      <c r="A10" s="17">
        <v>5</v>
      </c>
      <c r="B10" t="str">
        <f t="shared" si="0"/>
        <v>5.</v>
      </c>
      <c r="C10" t="str">
        <f ca="1">Daten1!B174</f>
        <v>(5 + 4) - (7 - 6) =</v>
      </c>
      <c r="E10" s="4"/>
      <c r="F10">
        <f ca="1">Daten1!C174</f>
        <v>8</v>
      </c>
    </row>
    <row r="11" spans="1:7" x14ac:dyDescent="0.25">
      <c r="E11" s="4"/>
    </row>
    <row r="12" spans="1:7" x14ac:dyDescent="0.25">
      <c r="A12" s="17">
        <v>6</v>
      </c>
      <c r="B12" t="str">
        <f t="shared" si="0"/>
        <v>6.</v>
      </c>
      <c r="C12" t="str">
        <f ca="1">Daten1!B176</f>
        <v>(7 - 4) - (4 - 4) =</v>
      </c>
      <c r="E12" s="4"/>
      <c r="F12">
        <f ca="1">Daten1!C176</f>
        <v>3</v>
      </c>
    </row>
    <row r="13" spans="1:7" x14ac:dyDescent="0.25">
      <c r="E13" s="4"/>
    </row>
    <row r="14" spans="1:7" x14ac:dyDescent="0.25">
      <c r="A14" s="17">
        <v>7</v>
      </c>
      <c r="B14" t="str">
        <f t="shared" si="0"/>
        <v>7.</v>
      </c>
      <c r="C14" t="str">
        <f ca="1">Daten1!B178</f>
        <v>(5 + 6) - (5 + 7) =</v>
      </c>
      <c r="E14" s="4"/>
      <c r="F14">
        <f ca="1">Daten1!C178</f>
        <v>-1</v>
      </c>
    </row>
    <row r="15" spans="1:7" x14ac:dyDescent="0.25">
      <c r="E15" s="4"/>
    </row>
    <row r="16" spans="1:7" x14ac:dyDescent="0.25">
      <c r="A16" s="17">
        <v>8</v>
      </c>
      <c r="B16" t="str">
        <f t="shared" si="0"/>
        <v>8.</v>
      </c>
      <c r="C16" t="str">
        <f ca="1">Daten1!B180</f>
        <v>(2 - 3) + (7 - 2) =</v>
      </c>
      <c r="E16" s="4"/>
      <c r="F16">
        <f ca="1">Daten1!C180</f>
        <v>10</v>
      </c>
    </row>
    <row r="17" spans="1:6" x14ac:dyDescent="0.25">
      <c r="E17" s="4"/>
    </row>
    <row r="18" spans="1:6" x14ac:dyDescent="0.25">
      <c r="A18" s="17">
        <v>9</v>
      </c>
      <c r="B18" t="str">
        <f t="shared" si="0"/>
        <v>9.</v>
      </c>
      <c r="C18" t="str">
        <f ca="1">Daten1!B182</f>
        <v>-(2 + 4) + (7 - 5) =</v>
      </c>
      <c r="E18" s="4"/>
      <c r="F18">
        <f ca="1">Daten1!C182</f>
        <v>-4</v>
      </c>
    </row>
    <row r="19" spans="1:6" x14ac:dyDescent="0.25">
      <c r="E19" s="4"/>
    </row>
    <row r="20" spans="1:6" x14ac:dyDescent="0.25">
      <c r="A20" s="17">
        <v>10</v>
      </c>
      <c r="B20" t="str">
        <f t="shared" si="0"/>
        <v>10.</v>
      </c>
      <c r="C20" t="str">
        <f ca="1">Daten1!B184</f>
        <v>(3 + 5) · (6 - 6) =</v>
      </c>
      <c r="E20" s="4"/>
      <c r="F20">
        <f ca="1">Daten1!C184</f>
        <v>0</v>
      </c>
    </row>
    <row r="21" spans="1:6" x14ac:dyDescent="0.25">
      <c r="E21" s="4"/>
    </row>
    <row r="22" spans="1:6" x14ac:dyDescent="0.25">
      <c r="A22" s="17">
        <v>11</v>
      </c>
      <c r="B22" t="str">
        <f t="shared" si="0"/>
        <v>11.</v>
      </c>
      <c r="C22" t="str">
        <f ca="1">Daten1!B186</f>
        <v>(2 + 4) · (2 + 3) =</v>
      </c>
      <c r="E22" s="4"/>
      <c r="F22">
        <f ca="1">Daten1!C186</f>
        <v>30</v>
      </c>
    </row>
    <row r="23" spans="1:6" x14ac:dyDescent="0.25">
      <c r="E23" s="4"/>
    </row>
    <row r="24" spans="1:6" x14ac:dyDescent="0.25">
      <c r="A24" s="17">
        <v>12</v>
      </c>
      <c r="B24" t="str">
        <f t="shared" si="0"/>
        <v>12.</v>
      </c>
      <c r="C24" t="str">
        <f ca="1">Daten1!B188</f>
        <v>(2 - 3) · (6 - 6) =</v>
      </c>
      <c r="E24" s="4"/>
      <c r="F24">
        <f ca="1">Daten1!C188</f>
        <v>0</v>
      </c>
    </row>
    <row r="25" spans="1:6" x14ac:dyDescent="0.25">
      <c r="E25" s="4"/>
    </row>
    <row r="26" spans="1:6" x14ac:dyDescent="0.25">
      <c r="A26" s="17">
        <v>13</v>
      </c>
      <c r="B26" t="str">
        <f t="shared" si="0"/>
        <v>13.</v>
      </c>
      <c r="C26" t="str">
        <f ca="1">Daten1!B190</f>
        <v>(6 - 2) · (7 + 2) =</v>
      </c>
      <c r="E26" s="4"/>
      <c r="F26">
        <f ca="1">Daten1!C190</f>
        <v>36</v>
      </c>
    </row>
    <row r="27" spans="1:6" x14ac:dyDescent="0.25">
      <c r="E27" s="4"/>
    </row>
    <row r="28" spans="1:6" x14ac:dyDescent="0.25">
      <c r="A28" s="17">
        <v>14</v>
      </c>
      <c r="B28" t="str">
        <f t="shared" si="0"/>
        <v>14.</v>
      </c>
      <c r="C28" t="str">
        <f ca="1">Daten1!B192</f>
        <v>-(5 + 2) · (4 - 7) =</v>
      </c>
      <c r="E28" s="4"/>
      <c r="F28">
        <f ca="1">Daten1!C192</f>
        <v>21</v>
      </c>
    </row>
    <row r="29" spans="1:6" x14ac:dyDescent="0.25">
      <c r="E29" s="4"/>
    </row>
    <row r="30" spans="1:6" x14ac:dyDescent="0.25">
      <c r="A30" s="17">
        <v>15</v>
      </c>
      <c r="B30" t="str">
        <f t="shared" si="0"/>
        <v>15.</v>
      </c>
      <c r="C30" t="str">
        <f ca="1">Daten1!B194</f>
        <v>-(4 + 4) · (5 + 3) =</v>
      </c>
      <c r="E30" s="4"/>
      <c r="F30">
        <f ca="1">Daten1!C194</f>
        <v>-64</v>
      </c>
    </row>
    <row r="31" spans="1:6" x14ac:dyDescent="0.25">
      <c r="E31" s="4"/>
    </row>
    <row r="32" spans="1:6" x14ac:dyDescent="0.25">
      <c r="A32" s="17">
        <v>16</v>
      </c>
      <c r="B32" t="str">
        <f t="shared" si="0"/>
        <v>16.</v>
      </c>
      <c r="C32" t="str">
        <f ca="1">Daten1!B196</f>
        <v>-(2 - 4) · (3 - 4) =</v>
      </c>
      <c r="E32" s="4"/>
      <c r="F32">
        <f ca="1">Daten1!C196</f>
        <v>-2</v>
      </c>
    </row>
    <row r="33" spans="1:6" x14ac:dyDescent="0.25">
      <c r="E33" s="4"/>
    </row>
    <row r="34" spans="1:6" x14ac:dyDescent="0.25">
      <c r="A34" s="17">
        <v>17</v>
      </c>
      <c r="B34" t="str">
        <f t="shared" si="0"/>
        <v>17.</v>
      </c>
      <c r="C34" t="str">
        <f ca="1">Daten1!B198</f>
        <v>-(5 - 2) · (4 + 2) =</v>
      </c>
      <c r="E34" s="4"/>
      <c r="F34">
        <f ca="1">Daten1!C198</f>
        <v>-18</v>
      </c>
    </row>
    <row r="35" spans="1:6" x14ac:dyDescent="0.25">
      <c r="E35" s="4"/>
    </row>
    <row r="36" spans="1:6" x14ac:dyDescent="0.25">
      <c r="A36" s="17">
        <v>18</v>
      </c>
      <c r="B36" t="str">
        <f t="shared" si="0"/>
        <v>18.</v>
      </c>
      <c r="C36" t="str">
        <f ca="1">Daten1!B200</f>
        <v>(1,7 + 2,2) · (- 3) =</v>
      </c>
      <c r="E36" s="4"/>
      <c r="F36">
        <f ca="1">Daten1!C200</f>
        <v>-11.700000000000001</v>
      </c>
    </row>
    <row r="37" spans="1:6" x14ac:dyDescent="0.25">
      <c r="E37" s="4"/>
    </row>
    <row r="38" spans="1:6" x14ac:dyDescent="0.25">
      <c r="A38" s="17">
        <v>19</v>
      </c>
      <c r="B38" t="str">
        <f t="shared" si="0"/>
        <v>19.</v>
      </c>
      <c r="C38" t="str">
        <f ca="1">Daten1!B202</f>
        <v>(5,1 - 6,6) · (- 3) =</v>
      </c>
      <c r="E38" s="4"/>
      <c r="F38">
        <f ca="1">Daten1!C202</f>
        <v>4.5</v>
      </c>
    </row>
    <row r="39" spans="1:6" x14ac:dyDescent="0.25">
      <c r="E39" s="4"/>
    </row>
    <row r="40" spans="1:6" x14ac:dyDescent="0.25">
      <c r="A40" s="17">
        <v>20</v>
      </c>
      <c r="B40" t="str">
        <f t="shared" si="0"/>
        <v>20.</v>
      </c>
      <c r="C40" t="str">
        <f ca="1">Daten1!B204</f>
        <v>(6 + 3,3) ·  2 =</v>
      </c>
      <c r="E40" s="4"/>
      <c r="F40">
        <f ca="1">Daten1!C204</f>
        <v>18.600000000000001</v>
      </c>
    </row>
    <row r="41" spans="1:6" x14ac:dyDescent="0.25">
      <c r="E41" s="4"/>
    </row>
    <row r="42" spans="1:6" x14ac:dyDescent="0.25">
      <c r="A42" s="17">
        <v>21</v>
      </c>
      <c r="B42" t="str">
        <f t="shared" si="0"/>
        <v>21.</v>
      </c>
      <c r="C42" t="str">
        <f ca="1">Daten1!B206</f>
        <v>(2,9 - 3,2) · 2 =</v>
      </c>
      <c r="E42" s="4"/>
      <c r="F42">
        <f ca="1">Daten1!C206</f>
        <v>-0.60000000000000053</v>
      </c>
    </row>
    <row r="43" spans="1:6" x14ac:dyDescent="0.25">
      <c r="E43" s="4"/>
    </row>
    <row r="44" spans="1:6" x14ac:dyDescent="0.25">
      <c r="A44" s="17">
        <v>22</v>
      </c>
      <c r="B44" t="str">
        <f>A44&amp;"."</f>
        <v>22.</v>
      </c>
      <c r="C44" t="str">
        <f ca="1">Daten1!B208</f>
        <v>-(3,7 + 3,6) · (- 7) =</v>
      </c>
      <c r="E44" s="4"/>
      <c r="F44">
        <f ca="1">Daten1!C208</f>
        <v>51.100000000000009</v>
      </c>
    </row>
    <row r="45" spans="1:6" x14ac:dyDescent="0.25">
      <c r="E45" s="4"/>
    </row>
    <row r="46" spans="1:6" x14ac:dyDescent="0.25">
      <c r="A46" s="17">
        <v>23</v>
      </c>
      <c r="B46" t="str">
        <f t="shared" si="0"/>
        <v>23.</v>
      </c>
      <c r="C46" t="str">
        <f ca="1">Daten1!B210</f>
        <v>-(2,9 - 3,3) · (- 7) =</v>
      </c>
      <c r="E46" s="4"/>
      <c r="F46">
        <f ca="1">Daten1!C210</f>
        <v>-2.7999999999999994</v>
      </c>
    </row>
    <row r="47" spans="1:6" x14ac:dyDescent="0.25">
      <c r="E47" s="4"/>
    </row>
    <row r="48" spans="1:6" x14ac:dyDescent="0.25">
      <c r="A48" s="17">
        <v>24</v>
      </c>
      <c r="B48" t="str">
        <f t="shared" si="0"/>
        <v>24.</v>
      </c>
      <c r="C48" t="str">
        <f ca="1">Daten1!B212</f>
        <v>-(7,3 + 6,5) ·  6 =</v>
      </c>
      <c r="E48" s="4"/>
      <c r="F48">
        <f ca="1">Daten1!C212</f>
        <v>-82.800000000000011</v>
      </c>
    </row>
    <row r="49" spans="1:6" x14ac:dyDescent="0.25">
      <c r="E49" s="4"/>
    </row>
    <row r="50" spans="1:6" x14ac:dyDescent="0.25">
      <c r="A50" s="17">
        <v>25</v>
      </c>
      <c r="B50" t="str">
        <f t="shared" si="0"/>
        <v>25.</v>
      </c>
      <c r="C50" t="str">
        <f ca="1">Daten1!B214</f>
        <v>-(3,4 - 3) · 3 =</v>
      </c>
      <c r="E50" s="4"/>
      <c r="F50">
        <f ca="1">Daten1!C214</f>
        <v>-1.1999999999999997</v>
      </c>
    </row>
    <row r="51" spans="1:6" x14ac:dyDescent="0.25">
      <c r="E51" s="4"/>
    </row>
    <row r="52" spans="1:6" x14ac:dyDescent="0.25">
      <c r="A52" s="17">
        <v>26</v>
      </c>
      <c r="B52" t="str">
        <f t="shared" si="0"/>
        <v>26.</v>
      </c>
      <c r="C52" t="str">
        <f ca="1">Daten1!B216</f>
        <v>(- 7) · (6,7 + 7) =</v>
      </c>
      <c r="E52" s="4"/>
      <c r="F52">
        <f ca="1">Daten1!C216</f>
        <v>-95.899999999999991</v>
      </c>
    </row>
    <row r="53" spans="1:6" x14ac:dyDescent="0.25">
      <c r="E53" s="4"/>
    </row>
    <row r="54" spans="1:6" x14ac:dyDescent="0.25">
      <c r="A54" s="17">
        <v>27</v>
      </c>
      <c r="B54" t="str">
        <f t="shared" si="0"/>
        <v>27.</v>
      </c>
      <c r="C54" t="str">
        <f ca="1">Daten1!B218</f>
        <v>(- 4) · (2,7 - 3,7) =</v>
      </c>
      <c r="E54" s="4"/>
      <c r="F54">
        <f ca="1">Daten1!C218</f>
        <v>4</v>
      </c>
    </row>
    <row r="55" spans="1:6" x14ac:dyDescent="0.25">
      <c r="E55" s="4"/>
    </row>
    <row r="56" spans="1:6" x14ac:dyDescent="0.25">
      <c r="A56" s="17">
        <v>28</v>
      </c>
      <c r="B56" t="str">
        <f t="shared" si="0"/>
        <v>28.</v>
      </c>
      <c r="C56" t="str">
        <f ca="1">Daten1!B221</f>
        <v>(- 7) · (6,6 - 4,7) =</v>
      </c>
      <c r="E56" s="4"/>
      <c r="F56">
        <f ca="1">Daten1!C221</f>
        <v>-13.299999999999997</v>
      </c>
    </row>
    <row r="57" spans="1:6" x14ac:dyDescent="0.25">
      <c r="E57" s="4"/>
    </row>
    <row r="58" spans="1:6" x14ac:dyDescent="0.25">
      <c r="A58" s="17">
        <v>29</v>
      </c>
      <c r="B58" t="str">
        <f t="shared" si="0"/>
        <v>29.</v>
      </c>
      <c r="C58" t="str">
        <f ca="1">Daten1!B223</f>
        <v>-(2,6 + 7,2) · (- 4) =</v>
      </c>
      <c r="E58" s="4"/>
      <c r="F58">
        <f ca="1">Daten1!C223</f>
        <v>39.200000000000003</v>
      </c>
    </row>
    <row r="59" spans="1:6" x14ac:dyDescent="0.25">
      <c r="B59" t="str">
        <f t="shared" si="0"/>
        <v>.</v>
      </c>
    </row>
    <row r="61" spans="1:6" x14ac:dyDescent="0.25">
      <c r="B61" t="str">
        <f t="shared" si="0"/>
        <v>.</v>
      </c>
    </row>
  </sheetData>
  <mergeCells count="1">
    <mergeCell ref="B1:G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1" workbookViewId="0">
      <selection activeCell="O9" sqref="O9"/>
    </sheetView>
  </sheetViews>
  <sheetFormatPr baseColWidth="10" defaultColWidth="11.44140625" defaultRowHeight="15" x14ac:dyDescent="0.25"/>
  <cols>
    <col min="1" max="1" width="0" style="18" hidden="1" customWidth="1"/>
    <col min="2" max="2" width="4.44140625" style="1" bestFit="1" customWidth="1"/>
    <col min="3" max="3" width="17.44140625" style="1" bestFit="1" customWidth="1"/>
    <col min="4" max="4" width="18.44140625" style="1" customWidth="1"/>
    <col min="5" max="5" width="2.33203125" style="1" customWidth="1"/>
    <col min="6" max="6" width="11.77734375" style="1" customWidth="1"/>
    <col min="7" max="8" width="3.77734375" style="1" customWidth="1"/>
    <col min="9" max="9" width="4.109375" style="1" bestFit="1" customWidth="1"/>
    <col min="10" max="10" width="4.33203125" style="18" hidden="1" customWidth="1"/>
    <col min="11" max="11" width="17.6640625" style="22" bestFit="1" customWidth="1"/>
    <col min="12" max="12" width="2.5546875" style="1" bestFit="1" customWidth="1"/>
    <col min="13" max="13" width="10" style="1" bestFit="1" customWidth="1"/>
    <col min="14" max="16384" width="11.44140625" style="1"/>
  </cols>
  <sheetData>
    <row r="1" spans="1:20" x14ac:dyDescent="0.25">
      <c r="B1" s="33" t="s">
        <v>49</v>
      </c>
      <c r="C1" s="33"/>
      <c r="D1" s="33"/>
      <c r="E1" s="33"/>
      <c r="F1" s="33"/>
      <c r="G1" s="33"/>
      <c r="H1" s="33" t="s">
        <v>56</v>
      </c>
      <c r="I1" s="33"/>
      <c r="J1" s="33"/>
      <c r="K1" s="33"/>
      <c r="L1" s="33"/>
      <c r="M1" s="33"/>
    </row>
    <row r="2" spans="1:20" x14ac:dyDescent="0.25">
      <c r="B2" s="19"/>
      <c r="C2" s="19"/>
      <c r="D2" s="19"/>
      <c r="E2" s="19"/>
      <c r="F2" s="19"/>
      <c r="G2" s="19"/>
      <c r="H2" s="19"/>
      <c r="I2" s="19"/>
      <c r="J2" s="23"/>
    </row>
    <row r="3" spans="1:20" x14ac:dyDescent="0.25">
      <c r="A3" s="18">
        <v>1</v>
      </c>
      <c r="B3" s="1" t="str">
        <f>A3&amp;"."</f>
        <v>1.</v>
      </c>
      <c r="C3" s="1" t="str">
        <f ca="1">Tabelle3!Q3</f>
        <v xml:space="preserve">2 · (c + 2) = </v>
      </c>
      <c r="D3" s="1" t="str">
        <f ca="1">Tabelle3!T3</f>
        <v>2 · c + 2 · 2</v>
      </c>
      <c r="E3" s="1" t="s">
        <v>51</v>
      </c>
      <c r="F3" s="21" t="str">
        <f ca="1">M3</f>
        <v>2c + 4</v>
      </c>
      <c r="G3" s="20"/>
      <c r="H3" s="21"/>
      <c r="I3" s="21" t="str">
        <f>B3</f>
        <v>1.</v>
      </c>
      <c r="J3" s="18" t="str">
        <f ca="1">Tabelle3!R3</f>
        <v>2c + 4</v>
      </c>
      <c r="K3" s="22" t="str">
        <f ca="1">Tabelle3!S3</f>
        <v>2 · c + 2 · 2</v>
      </c>
      <c r="L3" s="19" t="s">
        <v>51</v>
      </c>
      <c r="M3" s="1" t="str">
        <f ca="1">J3</f>
        <v>2c + 4</v>
      </c>
      <c r="P3" s="1" t="s">
        <v>59</v>
      </c>
    </row>
    <row r="4" spans="1:20" x14ac:dyDescent="0.25">
      <c r="F4" s="21"/>
      <c r="G4" s="20"/>
      <c r="H4" s="21"/>
      <c r="I4" s="21"/>
      <c r="L4" s="19"/>
      <c r="S4" s="1" t="s">
        <v>52</v>
      </c>
    </row>
    <row r="5" spans="1:20" x14ac:dyDescent="0.25">
      <c r="A5" s="18">
        <v>2</v>
      </c>
      <c r="B5" s="1" t="str">
        <f>A5&amp;"."</f>
        <v>2.</v>
      </c>
      <c r="C5" s="1" t="str">
        <f ca="1">Tabelle3!Q5</f>
        <v xml:space="preserve">2 · (c - 3) = </v>
      </c>
      <c r="D5" s="1" t="str">
        <f ca="1">Tabelle3!T5</f>
        <v>2 · c - 2 · 3</v>
      </c>
      <c r="E5" s="1" t="s">
        <v>51</v>
      </c>
      <c r="F5" s="21" t="str">
        <f ca="1">M5</f>
        <v>2c - 6</v>
      </c>
      <c r="G5" s="20"/>
      <c r="H5" s="21"/>
      <c r="I5" s="21" t="str">
        <f t="shared" ref="I5:I49" si="0">B5</f>
        <v>2.</v>
      </c>
      <c r="J5" s="18" t="str">
        <f ca="1">Tabelle3!R5</f>
        <v>2c - 6</v>
      </c>
      <c r="K5" s="22" t="str">
        <f ca="1">Tabelle3!S5</f>
        <v>2 · c - 2 · 3</v>
      </c>
      <c r="L5" s="19" t="s">
        <v>51</v>
      </c>
      <c r="M5" s="1" t="str">
        <f ca="1">J5</f>
        <v>2c - 6</v>
      </c>
      <c r="P5" s="42" t="s">
        <v>52</v>
      </c>
      <c r="Q5" s="42"/>
      <c r="R5" s="42"/>
      <c r="S5" s="42"/>
      <c r="T5" s="42"/>
    </row>
    <row r="6" spans="1:20" x14ac:dyDescent="0.25">
      <c r="F6" s="21"/>
      <c r="G6" s="20"/>
      <c r="H6" s="21"/>
      <c r="I6" s="21"/>
      <c r="L6" s="19"/>
    </row>
    <row r="7" spans="1:20" x14ac:dyDescent="0.25">
      <c r="A7" s="18">
        <v>3</v>
      </c>
      <c r="B7" s="1" t="str">
        <f>A7&amp;"."</f>
        <v>3.</v>
      </c>
      <c r="C7" s="1" t="str">
        <f ca="1">Tabelle3!Q7</f>
        <v xml:space="preserve">2 · (a + 3) = </v>
      </c>
      <c r="D7" s="1" t="str">
        <f ca="1">Tabelle3!T7</f>
        <v xml:space="preserve">2 · a + 2 · </v>
      </c>
      <c r="E7" s="1" t="s">
        <v>51</v>
      </c>
      <c r="F7" s="36"/>
      <c r="G7" s="20"/>
      <c r="H7" s="21"/>
      <c r="I7" s="21" t="str">
        <f t="shared" ref="I7:I49" si="1">B7</f>
        <v>3.</v>
      </c>
      <c r="J7" s="18" t="str">
        <f ca="1">Tabelle3!R7</f>
        <v>2a + 6</v>
      </c>
      <c r="K7" s="22" t="str">
        <f ca="1">Tabelle3!S7</f>
        <v>2 · a + 2 · 3</v>
      </c>
      <c r="L7" s="19" t="s">
        <v>51</v>
      </c>
      <c r="M7" s="1" t="str">
        <f ca="1">J7</f>
        <v>2a + 6</v>
      </c>
    </row>
    <row r="8" spans="1:20" x14ac:dyDescent="0.25">
      <c r="F8" s="21"/>
      <c r="G8" s="20"/>
      <c r="H8" s="21"/>
      <c r="I8" s="21"/>
      <c r="L8" s="19"/>
    </row>
    <row r="9" spans="1:20" x14ac:dyDescent="0.25">
      <c r="A9" s="18">
        <v>4</v>
      </c>
      <c r="B9" s="1" t="str">
        <f>A9&amp;"."</f>
        <v>4.</v>
      </c>
      <c r="C9" s="1" t="str">
        <f ca="1">Tabelle3!Q9</f>
        <v xml:space="preserve">5 · (c - 1) = </v>
      </c>
      <c r="D9" s="1" t="str">
        <f ca="1">Tabelle3!T9</f>
        <v xml:space="preserve">5 ·    - 5 · </v>
      </c>
      <c r="E9" s="1" t="s">
        <v>51</v>
      </c>
      <c r="F9" s="36"/>
      <c r="G9" s="20"/>
      <c r="H9" s="21"/>
      <c r="I9" s="21" t="str">
        <f t="shared" ref="I9:I49" si="2">B9</f>
        <v>4.</v>
      </c>
      <c r="J9" s="18" t="str">
        <f ca="1">Tabelle3!R9</f>
        <v>5c - 5</v>
      </c>
      <c r="K9" s="22" t="str">
        <f ca="1">Tabelle3!S9</f>
        <v>5 · c - 5 · 1</v>
      </c>
      <c r="L9" s="19" t="s">
        <v>51</v>
      </c>
      <c r="M9" s="1" t="str">
        <f ca="1">J9</f>
        <v>5c - 5</v>
      </c>
    </row>
    <row r="10" spans="1:20" x14ac:dyDescent="0.25">
      <c r="F10" s="21"/>
      <c r="G10" s="20"/>
      <c r="H10" s="21"/>
      <c r="I10" s="21"/>
      <c r="L10" s="19"/>
    </row>
    <row r="11" spans="1:20" x14ac:dyDescent="0.25">
      <c r="A11" s="18">
        <v>5</v>
      </c>
      <c r="B11" s="1" t="str">
        <f>A11&amp;"."</f>
        <v>5.</v>
      </c>
      <c r="C11" s="1" t="str">
        <f ca="1">Tabelle3!Q11</f>
        <v xml:space="preserve">(d + 5) · 2 = </v>
      </c>
      <c r="D11" s="1" t="str">
        <f ca="1">Tabelle3!T11</f>
        <v xml:space="preserve">2 ·    + </v>
      </c>
      <c r="E11" s="1" t="s">
        <v>51</v>
      </c>
      <c r="F11" s="36"/>
      <c r="G11" s="20"/>
      <c r="H11" s="21"/>
      <c r="I11" s="21" t="str">
        <f t="shared" ref="I11:I49" si="3">B11</f>
        <v>5.</v>
      </c>
      <c r="J11" s="18" t="str">
        <f ca="1">Tabelle3!R11</f>
        <v>2d + 10</v>
      </c>
      <c r="K11" s="22" t="str">
        <f ca="1">Tabelle3!S11</f>
        <v>2 · d + 2 · 5</v>
      </c>
      <c r="L11" s="19" t="s">
        <v>51</v>
      </c>
      <c r="M11" s="1" t="str">
        <f ca="1">J11</f>
        <v>2d + 10</v>
      </c>
      <c r="N11" s="1" t="s">
        <v>52</v>
      </c>
    </row>
    <row r="12" spans="1:20" x14ac:dyDescent="0.25">
      <c r="F12" s="21"/>
      <c r="G12" s="20"/>
      <c r="H12" s="21"/>
      <c r="I12" s="21"/>
      <c r="L12" s="19"/>
    </row>
    <row r="13" spans="1:20" x14ac:dyDescent="0.25">
      <c r="A13" s="18">
        <v>6</v>
      </c>
      <c r="B13" s="1" t="str">
        <f>A13&amp;"."</f>
        <v>6.</v>
      </c>
      <c r="C13" s="1" t="str">
        <f ca="1">Tabelle3!Q13</f>
        <v xml:space="preserve">(c - 1) · 2 = </v>
      </c>
      <c r="D13" s="39">
        <f ca="1">Tabelle3!T13</f>
        <v>2</v>
      </c>
      <c r="E13" s="1" t="s">
        <v>51</v>
      </c>
      <c r="F13" s="36"/>
      <c r="G13" s="20"/>
      <c r="H13" s="21"/>
      <c r="I13" s="21" t="str">
        <f t="shared" ref="I13:I49" si="4">B13</f>
        <v>6.</v>
      </c>
      <c r="J13" s="18" t="str">
        <f ca="1">Tabelle3!R13</f>
        <v>2c - 2</v>
      </c>
      <c r="K13" s="22" t="str">
        <f ca="1">Tabelle3!S13</f>
        <v>2 · c - 2 · 1</v>
      </c>
      <c r="L13" s="19" t="s">
        <v>51</v>
      </c>
      <c r="M13" s="1" t="str">
        <f ca="1">J13</f>
        <v>2c - 2</v>
      </c>
    </row>
    <row r="14" spans="1:20" x14ac:dyDescent="0.25">
      <c r="F14" s="21"/>
      <c r="G14" s="20"/>
      <c r="H14" s="21"/>
      <c r="I14" s="21"/>
      <c r="L14" s="19"/>
    </row>
    <row r="15" spans="1:20" x14ac:dyDescent="0.25">
      <c r="A15" s="18">
        <v>7</v>
      </c>
      <c r="B15" s="1" t="str">
        <f>A15&amp;"."</f>
        <v>7.</v>
      </c>
      <c r="C15" s="1" t="str">
        <f ca="1">Tabelle3!Q15</f>
        <v xml:space="preserve">(b + 4) · 3 = </v>
      </c>
      <c r="D15" s="36"/>
      <c r="E15" s="1" t="s">
        <v>51</v>
      </c>
      <c r="F15" s="36"/>
      <c r="G15" s="20"/>
      <c r="H15" s="21"/>
      <c r="I15" s="21" t="str">
        <f t="shared" ref="I15:I49" si="5">B15</f>
        <v>7.</v>
      </c>
      <c r="J15" s="18" t="str">
        <f ca="1">Tabelle3!R15</f>
        <v>3b + 12</v>
      </c>
      <c r="K15" s="22" t="str">
        <f ca="1">Tabelle3!S15</f>
        <v>3 · b + 3 · 4</v>
      </c>
      <c r="L15" s="19" t="s">
        <v>51</v>
      </c>
      <c r="M15" s="1" t="str">
        <f ca="1">J15</f>
        <v>3b + 12</v>
      </c>
    </row>
    <row r="16" spans="1:20" x14ac:dyDescent="0.25">
      <c r="F16" s="21"/>
      <c r="G16" s="20"/>
      <c r="H16" s="21"/>
      <c r="I16" s="21"/>
      <c r="L16" s="19"/>
    </row>
    <row r="17" spans="1:13" x14ac:dyDescent="0.25">
      <c r="A17" s="18">
        <v>8</v>
      </c>
      <c r="B17" s="1" t="str">
        <f>A17&amp;"."</f>
        <v>8.</v>
      </c>
      <c r="C17" s="1" t="str">
        <f ca="1">Tabelle3!Q17</f>
        <v xml:space="preserve">(b + 5) · (-2) = </v>
      </c>
      <c r="D17" s="36"/>
      <c r="E17" s="1" t="s">
        <v>51</v>
      </c>
      <c r="F17" s="36"/>
      <c r="G17" s="20"/>
      <c r="H17" s="21"/>
      <c r="I17" s="21" t="str">
        <f t="shared" ref="I17:I49" si="6">B17</f>
        <v>8.</v>
      </c>
      <c r="J17" s="18" t="str">
        <f ca="1">Tabelle3!R17</f>
        <v>-2b - 10</v>
      </c>
      <c r="K17" s="22" t="str">
        <f ca="1">Tabelle3!S17</f>
        <v>(-2) · b + (-2) · 5</v>
      </c>
      <c r="L17" s="19" t="s">
        <v>51</v>
      </c>
      <c r="M17" s="1" t="str">
        <f ca="1">J17</f>
        <v>-2b - 10</v>
      </c>
    </row>
    <row r="18" spans="1:13" x14ac:dyDescent="0.25">
      <c r="F18" s="21"/>
      <c r="G18" s="20"/>
      <c r="H18" s="21"/>
      <c r="I18" s="21"/>
      <c r="L18" s="19"/>
    </row>
    <row r="19" spans="1:13" x14ac:dyDescent="0.25">
      <c r="A19" s="18">
        <v>9</v>
      </c>
      <c r="B19" s="1" t="str">
        <f>A19&amp;"."</f>
        <v>9.</v>
      </c>
      <c r="C19" s="1" t="str">
        <f ca="1">Tabelle3!Q19</f>
        <v xml:space="preserve">(d + 3) · (-1) = </v>
      </c>
      <c r="D19" s="36"/>
      <c r="E19" s="1" t="s">
        <v>51</v>
      </c>
      <c r="F19" s="36"/>
      <c r="G19" s="20"/>
      <c r="H19" s="21"/>
      <c r="I19" s="21" t="str">
        <f t="shared" ref="I19:I49" si="7">B19</f>
        <v>9.</v>
      </c>
      <c r="J19" s="18" t="str">
        <f ca="1">Tabelle3!R19</f>
        <v>-1d - 3</v>
      </c>
      <c r="K19" s="22" t="str">
        <f ca="1">Tabelle3!S19</f>
        <v>(-1) · d + (-1) · 3</v>
      </c>
      <c r="L19" s="19" t="s">
        <v>51</v>
      </c>
      <c r="M19" s="1" t="str">
        <f ca="1">J19</f>
        <v>-1d - 3</v>
      </c>
    </row>
    <row r="20" spans="1:13" x14ac:dyDescent="0.25">
      <c r="F20" s="21"/>
      <c r="G20" s="20"/>
      <c r="H20" s="21"/>
      <c r="I20" s="21"/>
      <c r="L20" s="19"/>
    </row>
    <row r="21" spans="1:13" x14ac:dyDescent="0.25">
      <c r="A21" s="18">
        <v>10</v>
      </c>
      <c r="B21" s="1" t="str">
        <f>A21&amp;"."</f>
        <v>10.</v>
      </c>
      <c r="C21" s="1" t="str">
        <f ca="1">Tabelle3!Q21</f>
        <v xml:space="preserve">(b + 4) · 2 = </v>
      </c>
      <c r="D21" s="36"/>
      <c r="E21" s="1" t="s">
        <v>51</v>
      </c>
      <c r="F21" s="36"/>
      <c r="G21" s="20"/>
      <c r="H21" s="21"/>
      <c r="I21" s="21" t="str">
        <f t="shared" ref="I21:I49" si="8">B21</f>
        <v>10.</v>
      </c>
      <c r="J21" s="18" t="str">
        <f ca="1">Tabelle3!R21</f>
        <v>2b + 8</v>
      </c>
      <c r="K21" s="22" t="str">
        <f ca="1">Tabelle3!S21</f>
        <v>2 · b + 2 · 4</v>
      </c>
      <c r="L21" s="19" t="s">
        <v>51</v>
      </c>
      <c r="M21" s="1" t="str">
        <f ca="1">J21</f>
        <v>2b + 8</v>
      </c>
    </row>
    <row r="22" spans="1:13" x14ac:dyDescent="0.25">
      <c r="F22" s="21"/>
      <c r="G22" s="20"/>
      <c r="H22" s="21"/>
      <c r="I22" s="21"/>
      <c r="L22" s="19"/>
    </row>
    <row r="23" spans="1:13" x14ac:dyDescent="0.25">
      <c r="A23" s="18">
        <v>11</v>
      </c>
      <c r="B23" s="1" t="str">
        <f>A23&amp;"."</f>
        <v>11.</v>
      </c>
      <c r="C23" s="1" t="str">
        <f ca="1">Tabelle3!Q23</f>
        <v xml:space="preserve">(c + 2) · 2 = </v>
      </c>
      <c r="D23" s="36"/>
      <c r="E23" s="1" t="s">
        <v>51</v>
      </c>
      <c r="F23" s="36"/>
      <c r="G23" s="20"/>
      <c r="H23" s="21"/>
      <c r="I23" s="21" t="str">
        <f t="shared" ref="I23:I49" si="9">B23</f>
        <v>11.</v>
      </c>
      <c r="J23" s="18" t="str">
        <f ca="1">Tabelle3!R23</f>
        <v>2c + 4</v>
      </c>
      <c r="K23" s="22" t="str">
        <f ca="1">Tabelle3!S23</f>
        <v>2 · c + 2 · 2</v>
      </c>
      <c r="L23" s="19" t="s">
        <v>51</v>
      </c>
      <c r="M23" s="1" t="str">
        <f ca="1">J23</f>
        <v>2c + 4</v>
      </c>
    </row>
    <row r="24" spans="1:13" x14ac:dyDescent="0.25">
      <c r="F24" s="21"/>
      <c r="G24" s="20"/>
      <c r="H24" s="21"/>
      <c r="I24" s="21"/>
      <c r="L24" s="19"/>
    </row>
    <row r="25" spans="1:13" x14ac:dyDescent="0.25">
      <c r="A25" s="18">
        <v>12</v>
      </c>
      <c r="B25" s="1" t="str">
        <f>A25&amp;"."</f>
        <v>12.</v>
      </c>
      <c r="C25" s="1" t="str">
        <f ca="1">Tabelle3!Q25</f>
        <v xml:space="preserve">(b + 2) · (-2) = </v>
      </c>
      <c r="D25" s="36"/>
      <c r="E25" s="1" t="s">
        <v>51</v>
      </c>
      <c r="F25" s="36"/>
      <c r="G25" s="20"/>
      <c r="H25" s="21"/>
      <c r="I25" s="21" t="str">
        <f t="shared" ref="I25:I49" si="10">B25</f>
        <v>12.</v>
      </c>
      <c r="J25" s="18" t="str">
        <f ca="1">Tabelle3!R25</f>
        <v>-2b - 4</v>
      </c>
      <c r="K25" s="22" t="str">
        <f ca="1">Tabelle3!S25</f>
        <v>(-2) · b + (-2) · 2</v>
      </c>
      <c r="L25" s="19" t="s">
        <v>51</v>
      </c>
      <c r="M25" s="1" t="str">
        <f ca="1">J25</f>
        <v>-2b - 4</v>
      </c>
    </row>
    <row r="26" spans="1:13" x14ac:dyDescent="0.25">
      <c r="F26" s="21"/>
      <c r="G26" s="20"/>
      <c r="H26" s="21"/>
      <c r="I26" s="21"/>
      <c r="L26" s="19"/>
    </row>
    <row r="27" spans="1:13" x14ac:dyDescent="0.25">
      <c r="A27" s="18">
        <v>13</v>
      </c>
      <c r="B27" s="1" t="str">
        <f>A27&amp;"."</f>
        <v>13.</v>
      </c>
      <c r="C27" s="1" t="str">
        <f ca="1">Tabelle3!Q27</f>
        <v xml:space="preserve">(a + 4) · 2 = </v>
      </c>
      <c r="D27" s="36"/>
      <c r="E27" s="1" t="s">
        <v>51</v>
      </c>
      <c r="F27" s="36"/>
      <c r="G27" s="20"/>
      <c r="H27" s="21"/>
      <c r="I27" s="21" t="str">
        <f t="shared" ref="I27:I49" si="11">B27</f>
        <v>13.</v>
      </c>
      <c r="J27" s="18" t="str">
        <f ca="1">Tabelle3!R27</f>
        <v>2a + 8</v>
      </c>
      <c r="K27" s="22" t="str">
        <f ca="1">Tabelle3!S27</f>
        <v>2 · a + 2 · 4</v>
      </c>
      <c r="L27" s="19" t="s">
        <v>51</v>
      </c>
      <c r="M27" s="1" t="str">
        <f ca="1">J27</f>
        <v>2a + 8</v>
      </c>
    </row>
    <row r="28" spans="1:13" x14ac:dyDescent="0.25">
      <c r="F28" s="21"/>
      <c r="G28" s="20"/>
      <c r="H28" s="21"/>
      <c r="I28" s="21"/>
      <c r="L28" s="19"/>
    </row>
    <row r="29" spans="1:13" x14ac:dyDescent="0.25">
      <c r="A29" s="18">
        <v>14</v>
      </c>
      <c r="B29" s="1" t="str">
        <f>A29&amp;"."</f>
        <v>14.</v>
      </c>
      <c r="C29" s="1" t="str">
        <f ca="1">Tabelle3!Q29</f>
        <v xml:space="preserve">(a - 2) · (-5) = </v>
      </c>
      <c r="D29" s="36"/>
      <c r="E29" s="1" t="s">
        <v>51</v>
      </c>
      <c r="F29" s="36"/>
      <c r="G29" s="20"/>
      <c r="H29" s="21"/>
      <c r="I29" s="21" t="str">
        <f t="shared" ref="I29:I49" si="12">B29</f>
        <v>14.</v>
      </c>
      <c r="J29" s="18" t="str">
        <f ca="1">Tabelle3!R29</f>
        <v>-5a + 10</v>
      </c>
      <c r="K29" s="22" t="str">
        <f ca="1">Tabelle3!S29</f>
        <v>(-5) · a - (-5) · 2</v>
      </c>
      <c r="L29" s="19" t="s">
        <v>51</v>
      </c>
      <c r="M29" s="1" t="str">
        <f ca="1">J29</f>
        <v>-5a + 10</v>
      </c>
    </row>
    <row r="30" spans="1:13" x14ac:dyDescent="0.25">
      <c r="F30" s="21"/>
      <c r="G30" s="20"/>
      <c r="H30" s="21"/>
      <c r="I30" s="21"/>
      <c r="L30" s="19"/>
    </row>
    <row r="31" spans="1:13" x14ac:dyDescent="0.25">
      <c r="A31" s="18">
        <v>15</v>
      </c>
      <c r="B31" s="1" t="str">
        <f>A31&amp;"."</f>
        <v>15.</v>
      </c>
      <c r="C31" s="1" t="str">
        <f ca="1">Tabelle3!Q31</f>
        <v xml:space="preserve">(b - 4) · 5 = </v>
      </c>
      <c r="D31" s="36"/>
      <c r="E31" s="1" t="s">
        <v>51</v>
      </c>
      <c r="F31" s="36"/>
      <c r="G31" s="20"/>
      <c r="H31" s="21"/>
      <c r="I31" s="21" t="str">
        <f t="shared" ref="I31:I49" si="13">B31</f>
        <v>15.</v>
      </c>
      <c r="J31" s="18" t="str">
        <f ca="1">Tabelle3!R31</f>
        <v>5b - 20</v>
      </c>
      <c r="K31" s="22" t="str">
        <f ca="1">Tabelle3!S31</f>
        <v>5 · b - 5 · 4</v>
      </c>
      <c r="L31" s="19" t="s">
        <v>51</v>
      </c>
      <c r="M31" s="1" t="str">
        <f ca="1">J31</f>
        <v>5b - 20</v>
      </c>
    </row>
    <row r="32" spans="1:13" x14ac:dyDescent="0.25">
      <c r="F32" s="21"/>
      <c r="G32" s="20"/>
      <c r="H32" s="21"/>
      <c r="I32" s="21"/>
      <c r="L32" s="19"/>
    </row>
    <row r="33" spans="1:13" x14ac:dyDescent="0.25">
      <c r="A33" s="18">
        <v>16</v>
      </c>
      <c r="B33" s="1" t="str">
        <f>A33&amp;"."</f>
        <v>16.</v>
      </c>
      <c r="C33" s="1" t="str">
        <f ca="1">Tabelle3!Q33</f>
        <v xml:space="preserve">(c - 1) · 4 = </v>
      </c>
      <c r="D33" s="36"/>
      <c r="E33" s="1" t="s">
        <v>51</v>
      </c>
      <c r="F33" s="36"/>
      <c r="G33" s="20"/>
      <c r="H33" s="21"/>
      <c r="I33" s="21" t="str">
        <f t="shared" ref="I33:I49" si="14">B33</f>
        <v>16.</v>
      </c>
      <c r="J33" s="18" t="str">
        <f ca="1">Tabelle3!R33</f>
        <v>4c - 4</v>
      </c>
      <c r="K33" s="22" t="str">
        <f ca="1">Tabelle3!S33</f>
        <v>4 · c - 4 · 1</v>
      </c>
      <c r="L33" s="19" t="s">
        <v>51</v>
      </c>
      <c r="M33" s="1" t="str">
        <f ca="1">J33</f>
        <v>4c - 4</v>
      </c>
    </row>
    <row r="34" spans="1:13" x14ac:dyDescent="0.25">
      <c r="F34" s="21"/>
      <c r="G34" s="20"/>
      <c r="H34" s="21"/>
      <c r="I34" s="21"/>
      <c r="L34" s="19"/>
    </row>
    <row r="35" spans="1:13" x14ac:dyDescent="0.25">
      <c r="A35" s="18">
        <v>17</v>
      </c>
      <c r="B35" s="1" t="str">
        <f>A35&amp;"."</f>
        <v>17.</v>
      </c>
      <c r="C35" s="1" t="str">
        <f ca="1">Tabelle3!Q35</f>
        <v xml:space="preserve">(c - 5) · 2 = </v>
      </c>
      <c r="D35" s="36"/>
      <c r="E35" s="1" t="s">
        <v>51</v>
      </c>
      <c r="F35" s="36"/>
      <c r="G35" s="20"/>
      <c r="H35" s="21"/>
      <c r="I35" s="21" t="str">
        <f t="shared" ref="I35:I49" si="15">B35</f>
        <v>17.</v>
      </c>
      <c r="J35" s="18" t="str">
        <f ca="1">Tabelle3!R35</f>
        <v>2c - 10</v>
      </c>
      <c r="K35" s="22" t="str">
        <f ca="1">Tabelle3!S35</f>
        <v>2 · c - 2 · 5</v>
      </c>
      <c r="L35" s="19" t="s">
        <v>51</v>
      </c>
      <c r="M35" s="1" t="str">
        <f ca="1">J35</f>
        <v>2c - 10</v>
      </c>
    </row>
    <row r="36" spans="1:13" x14ac:dyDescent="0.25">
      <c r="F36" s="21"/>
      <c r="G36" s="20"/>
      <c r="H36" s="21"/>
      <c r="I36" s="21"/>
      <c r="L36" s="19"/>
    </row>
    <row r="37" spans="1:13" x14ac:dyDescent="0.25">
      <c r="A37" s="18">
        <v>18</v>
      </c>
      <c r="B37" s="1" t="str">
        <f>A37&amp;"."</f>
        <v>18.</v>
      </c>
      <c r="C37" s="1" t="str">
        <f ca="1">Tabelle3!Q37</f>
        <v xml:space="preserve">(e + 2) · 2 = </v>
      </c>
      <c r="D37" s="36"/>
      <c r="E37" s="1" t="s">
        <v>51</v>
      </c>
      <c r="F37" s="36"/>
      <c r="G37" s="20"/>
      <c r="H37" s="21"/>
      <c r="I37" s="21" t="str">
        <f t="shared" ref="I37:I49" si="16">B37</f>
        <v>18.</v>
      </c>
      <c r="J37" s="18" t="str">
        <f ca="1">Tabelle3!R37</f>
        <v>2e + 4</v>
      </c>
      <c r="K37" s="22" t="str">
        <f ca="1">Tabelle3!S37</f>
        <v>2 · e + 2 · 2</v>
      </c>
      <c r="L37" s="19" t="s">
        <v>51</v>
      </c>
      <c r="M37" s="1" t="str">
        <f ca="1">J37</f>
        <v>2e + 4</v>
      </c>
    </row>
    <row r="38" spans="1:13" x14ac:dyDescent="0.25">
      <c r="F38" s="21"/>
      <c r="G38" s="20"/>
      <c r="H38" s="21"/>
      <c r="I38" s="21"/>
      <c r="L38" s="19"/>
    </row>
    <row r="39" spans="1:13" x14ac:dyDescent="0.25">
      <c r="A39" s="18">
        <v>19</v>
      </c>
      <c r="B39" s="1" t="str">
        <f>A39&amp;"."</f>
        <v>19.</v>
      </c>
      <c r="C39" s="1" t="str">
        <f ca="1">Tabelle3!Q39</f>
        <v xml:space="preserve">(d - 2) · (-1) = </v>
      </c>
      <c r="D39" s="36"/>
      <c r="E39" s="1" t="s">
        <v>51</v>
      </c>
      <c r="F39" s="36"/>
      <c r="G39" s="20"/>
      <c r="H39" s="21"/>
      <c r="I39" s="21" t="str">
        <f t="shared" ref="I39:I49" si="17">B39</f>
        <v>19.</v>
      </c>
      <c r="J39" s="18" t="str">
        <f ca="1">Tabelle3!R39</f>
        <v>-1d + 2</v>
      </c>
      <c r="K39" s="22" t="str">
        <f ca="1">Tabelle3!S39</f>
        <v>(-1) · d - (-1) · 2</v>
      </c>
      <c r="L39" s="19" t="s">
        <v>51</v>
      </c>
      <c r="M39" s="1" t="str">
        <f ca="1">J39</f>
        <v>-1d + 2</v>
      </c>
    </row>
    <row r="40" spans="1:13" x14ac:dyDescent="0.25">
      <c r="F40" s="21"/>
      <c r="G40" s="20"/>
      <c r="H40" s="21"/>
      <c r="I40" s="21"/>
      <c r="L40" s="19"/>
    </row>
    <row r="41" spans="1:13" x14ac:dyDescent="0.25">
      <c r="A41" s="18">
        <v>20</v>
      </c>
      <c r="B41" s="1" t="str">
        <f>A41&amp;"."</f>
        <v>20.</v>
      </c>
      <c r="C41" s="1" t="str">
        <f ca="1">Tabelle3!Q41</f>
        <v xml:space="preserve">(c + 2) · (-1) = </v>
      </c>
      <c r="D41" s="36"/>
      <c r="E41" s="1" t="s">
        <v>51</v>
      </c>
      <c r="F41" s="36"/>
      <c r="G41" s="20"/>
      <c r="H41" s="21"/>
      <c r="I41" s="21" t="str">
        <f t="shared" ref="I41:I49" si="18">B41</f>
        <v>20.</v>
      </c>
      <c r="J41" s="18" t="str">
        <f ca="1">Tabelle3!R41</f>
        <v>-1c - 2</v>
      </c>
      <c r="K41" s="22" t="str">
        <f ca="1">Tabelle3!S41</f>
        <v>(-1) · c + (-1) · 2</v>
      </c>
      <c r="L41" s="19" t="s">
        <v>51</v>
      </c>
      <c r="M41" s="1" t="str">
        <f ca="1">J41</f>
        <v>-1c - 2</v>
      </c>
    </row>
    <row r="42" spans="1:13" x14ac:dyDescent="0.25">
      <c r="F42" s="21"/>
      <c r="G42" s="20"/>
      <c r="H42" s="21"/>
      <c r="I42" s="21"/>
      <c r="L42" s="19"/>
    </row>
    <row r="43" spans="1:13" x14ac:dyDescent="0.25">
      <c r="A43" s="18">
        <v>21</v>
      </c>
      <c r="B43" s="1" t="str">
        <f>A43&amp;"."</f>
        <v>21.</v>
      </c>
      <c r="C43" s="1" t="str">
        <f ca="1">Tabelle3!Q43</f>
        <v xml:space="preserve">(d + 4) · 2 = </v>
      </c>
      <c r="D43" s="36"/>
      <c r="E43" s="1" t="s">
        <v>51</v>
      </c>
      <c r="F43" s="36"/>
      <c r="G43" s="20"/>
      <c r="H43" s="21"/>
      <c r="I43" s="21" t="str">
        <f t="shared" ref="I43:I49" si="19">B43</f>
        <v>21.</v>
      </c>
      <c r="J43" s="18" t="str">
        <f ca="1">Tabelle3!R43</f>
        <v>2d + 8</v>
      </c>
      <c r="K43" s="22" t="str">
        <f ca="1">Tabelle3!S43</f>
        <v>2 · d + 2 · 4</v>
      </c>
      <c r="L43" s="19" t="s">
        <v>51</v>
      </c>
      <c r="M43" s="1" t="str">
        <f ca="1">J43</f>
        <v>2d + 8</v>
      </c>
    </row>
    <row r="44" spans="1:13" x14ac:dyDescent="0.25">
      <c r="F44" s="21"/>
      <c r="G44" s="20"/>
      <c r="H44" s="21"/>
      <c r="I44" s="21"/>
      <c r="L44" s="19"/>
    </row>
    <row r="45" spans="1:13" x14ac:dyDescent="0.25">
      <c r="A45" s="18">
        <v>22</v>
      </c>
      <c r="B45" s="1" t="str">
        <f>A45&amp;"."</f>
        <v>22.</v>
      </c>
      <c r="C45" s="1" t="str">
        <f ca="1">Tabelle3!Q45</f>
        <v xml:space="preserve">(c + 4) · (-5) = </v>
      </c>
      <c r="D45" s="36"/>
      <c r="E45" s="1" t="s">
        <v>51</v>
      </c>
      <c r="F45" s="36"/>
      <c r="G45" s="20"/>
      <c r="H45" s="21"/>
      <c r="I45" s="21" t="str">
        <f t="shared" ref="I45:I49" si="20">B45</f>
        <v>22.</v>
      </c>
      <c r="J45" s="18" t="str">
        <f ca="1">Tabelle3!R45</f>
        <v>-5c - 20</v>
      </c>
      <c r="K45" s="22" t="str">
        <f ca="1">Tabelle3!S45</f>
        <v>(-5) · c + (-5) · 4</v>
      </c>
      <c r="L45" s="19" t="s">
        <v>51</v>
      </c>
      <c r="M45" s="1" t="str">
        <f ca="1">J45</f>
        <v>-5c - 20</v>
      </c>
    </row>
    <row r="46" spans="1:13" x14ac:dyDescent="0.25">
      <c r="F46" s="21"/>
      <c r="G46" s="20"/>
      <c r="H46" s="21"/>
      <c r="I46" s="21"/>
      <c r="L46" s="19"/>
    </row>
    <row r="47" spans="1:13" x14ac:dyDescent="0.25">
      <c r="A47" s="18">
        <v>23</v>
      </c>
      <c r="B47" s="1" t="str">
        <f>A47&amp;"."</f>
        <v>23.</v>
      </c>
      <c r="C47" s="1" t="str">
        <f ca="1">Tabelle3!Q47</f>
        <v xml:space="preserve">(d + 4) · 2 = </v>
      </c>
      <c r="D47" s="36"/>
      <c r="E47" s="1" t="s">
        <v>51</v>
      </c>
      <c r="F47" s="36"/>
      <c r="G47" s="20"/>
      <c r="H47" s="21"/>
      <c r="I47" s="21" t="str">
        <f t="shared" ref="I47:I49" si="21">B47</f>
        <v>23.</v>
      </c>
      <c r="J47" s="18" t="str">
        <f ca="1">Tabelle3!R47</f>
        <v>2d + 8</v>
      </c>
      <c r="K47" s="22" t="str">
        <f ca="1">Tabelle3!S47</f>
        <v>2 · d + 2 · 4</v>
      </c>
      <c r="L47" s="19" t="s">
        <v>51</v>
      </c>
      <c r="M47" s="1" t="str">
        <f ca="1">J47</f>
        <v>2d + 8</v>
      </c>
    </row>
    <row r="48" spans="1:13" x14ac:dyDescent="0.25">
      <c r="F48" s="21"/>
      <c r="G48" s="20"/>
      <c r="H48" s="21"/>
      <c r="I48" s="21"/>
      <c r="L48" s="19"/>
    </row>
    <row r="49" spans="1:13" x14ac:dyDescent="0.25">
      <c r="A49" s="18">
        <v>24</v>
      </c>
      <c r="B49" s="1" t="str">
        <f>A49&amp;"."</f>
        <v>24.</v>
      </c>
      <c r="C49" s="1" t="str">
        <f ca="1">Tabelle3!Q49</f>
        <v xml:space="preserve">(b - 4) · 2 = </v>
      </c>
      <c r="D49" s="36"/>
      <c r="E49" s="1" t="s">
        <v>51</v>
      </c>
      <c r="F49" s="36"/>
      <c r="G49" s="20"/>
      <c r="H49" s="21"/>
      <c r="I49" s="21" t="str">
        <f t="shared" ref="I49" si="22">B49</f>
        <v>24.</v>
      </c>
      <c r="J49" s="18" t="str">
        <f ca="1">Tabelle3!R49</f>
        <v>2b - 8</v>
      </c>
      <c r="K49" s="22" t="str">
        <f ca="1">Tabelle3!S49</f>
        <v>2 · b - 2 · 4</v>
      </c>
      <c r="L49" s="19" t="s">
        <v>51</v>
      </c>
      <c r="M49" s="1" t="str">
        <f ca="1">J49</f>
        <v>2b - 8</v>
      </c>
    </row>
    <row r="50" spans="1:13" x14ac:dyDescent="0.25">
      <c r="D50" s="21"/>
      <c r="F50" s="21"/>
      <c r="G50" s="21"/>
      <c r="H50" s="21"/>
      <c r="I50" s="21"/>
      <c r="L50" s="19"/>
    </row>
    <row r="51" spans="1:13" x14ac:dyDescent="0.25">
      <c r="G51" s="21"/>
      <c r="H51" s="21"/>
    </row>
    <row r="52" spans="1:13" x14ac:dyDescent="0.25">
      <c r="C52" t="s">
        <v>54</v>
      </c>
      <c r="G52" s="21"/>
      <c r="H52" s="21"/>
      <c r="M52" s="40" t="s">
        <v>58</v>
      </c>
    </row>
  </sheetData>
  <mergeCells count="3">
    <mergeCell ref="B1:G1"/>
    <mergeCell ref="H1:M1"/>
    <mergeCell ref="P5:T5"/>
  </mergeCells>
  <pageMargins left="0.31496062992125984" right="0.11811023622047245" top="0.59055118110236227" bottom="0.5905511811023622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B1" workbookViewId="0">
      <selection activeCell="O5" sqref="O5:S5"/>
    </sheetView>
  </sheetViews>
  <sheetFormatPr baseColWidth="10" defaultColWidth="11.44140625" defaultRowHeight="15" x14ac:dyDescent="0.25"/>
  <cols>
    <col min="1" max="1" width="0" style="18" hidden="1" customWidth="1"/>
    <col min="2" max="2" width="4.44140625" style="1" bestFit="1" customWidth="1"/>
    <col min="3" max="3" width="17.44140625" style="1" bestFit="1" customWidth="1"/>
    <col min="4" max="4" width="18.44140625" style="1" customWidth="1"/>
    <col min="5" max="5" width="2.33203125" style="1" customWidth="1"/>
    <col min="6" max="6" width="10.77734375" style="1" customWidth="1"/>
    <col min="7" max="7" width="3.44140625" style="1" customWidth="1"/>
    <col min="8" max="8" width="3.77734375" style="1" customWidth="1"/>
    <col min="9" max="9" width="3.6640625" style="18" customWidth="1"/>
    <col min="10" max="10" width="19.33203125" style="22" customWidth="1"/>
    <col min="11" max="11" width="2.6640625" style="1" hidden="1" customWidth="1"/>
    <col min="12" max="12" width="13.44140625" style="1" bestFit="1" customWidth="1"/>
    <col min="13" max="16384" width="11.44140625" style="1"/>
  </cols>
  <sheetData>
    <row r="1" spans="1:19" x14ac:dyDescent="0.25">
      <c r="B1" s="33" t="s">
        <v>49</v>
      </c>
      <c r="C1" s="33"/>
      <c r="D1" s="33"/>
      <c r="E1" s="33"/>
      <c r="F1" s="33"/>
      <c r="G1" s="19"/>
      <c r="H1" s="37"/>
      <c r="I1" s="33" t="s">
        <v>56</v>
      </c>
      <c r="J1" s="33"/>
      <c r="K1" s="33"/>
      <c r="L1" s="33"/>
    </row>
    <row r="2" spans="1:19" x14ac:dyDescent="0.25">
      <c r="B2" s="19"/>
      <c r="C2" s="19"/>
      <c r="D2" s="19"/>
      <c r="E2" s="19"/>
      <c r="F2" s="19"/>
      <c r="G2" s="19"/>
      <c r="H2" s="19"/>
      <c r="I2" s="23"/>
    </row>
    <row r="3" spans="1:19" x14ac:dyDescent="0.25">
      <c r="A3" s="18">
        <v>1</v>
      </c>
      <c r="B3" s="1" t="str">
        <f>A3&amp;"."</f>
        <v>1.</v>
      </c>
      <c r="C3" s="1" t="str">
        <f ca="1">Tabelle3!Q52</f>
        <v xml:space="preserve">(-4) · (d - 1w) = </v>
      </c>
      <c r="D3" s="1" t="str">
        <f ca="1">Tabelle3!T52</f>
        <v>-4 · d - (-4) · 1w</v>
      </c>
      <c r="E3" s="1" t="s">
        <v>51</v>
      </c>
      <c r="F3" s="21" t="str">
        <f ca="1">L3</f>
        <v>-4d + 4w</v>
      </c>
      <c r="G3" s="20"/>
      <c r="H3" s="21"/>
      <c r="I3" s="1" t="str">
        <f>B3</f>
        <v>1.</v>
      </c>
      <c r="J3" s="22" t="str">
        <f ca="1">Tabelle3!Q52</f>
        <v xml:space="preserve">(-4) · (d - 1w) = </v>
      </c>
      <c r="K3" s="19" t="s">
        <v>51</v>
      </c>
      <c r="L3" s="1" t="str">
        <f ca="1">Tabelle3!R52</f>
        <v>-4d + 4w</v>
      </c>
      <c r="O3" s="1" t="s">
        <v>59</v>
      </c>
    </row>
    <row r="4" spans="1:19" x14ac:dyDescent="0.25">
      <c r="F4" s="21"/>
      <c r="G4" s="20"/>
      <c r="H4" s="21"/>
      <c r="K4" s="19"/>
      <c r="R4" s="1" t="s">
        <v>52</v>
      </c>
    </row>
    <row r="5" spans="1:19" x14ac:dyDescent="0.25">
      <c r="A5" s="18">
        <v>2</v>
      </c>
      <c r="B5" s="1" t="str">
        <f>A5&amp;"."</f>
        <v>2.</v>
      </c>
      <c r="C5" s="1" t="str">
        <f ca="1">Tabelle3!Q54</f>
        <v xml:space="preserve">2 · (a + 2v) = </v>
      </c>
      <c r="D5" s="1" t="str">
        <f ca="1">Tabelle3!T54</f>
        <v>2 · a + 2 · 2v</v>
      </c>
      <c r="E5" s="1" t="s">
        <v>51</v>
      </c>
      <c r="F5" s="21" t="str">
        <f ca="1">L5</f>
        <v>2a + 4v</v>
      </c>
      <c r="G5" s="20"/>
      <c r="H5" s="21"/>
      <c r="I5" s="1" t="str">
        <f t="shared" ref="I5:I49" si="0">B5</f>
        <v>2.</v>
      </c>
      <c r="J5" s="22" t="str">
        <f ca="1">Tabelle3!Q54</f>
        <v xml:space="preserve">2 · (a + 2v) = </v>
      </c>
      <c r="K5" s="19" t="s">
        <v>51</v>
      </c>
      <c r="L5" s="1" t="str">
        <f ca="1">Tabelle3!R54</f>
        <v>2a + 4v</v>
      </c>
      <c r="O5" s="41" t="s">
        <v>52</v>
      </c>
      <c r="P5" s="41"/>
      <c r="Q5" s="41"/>
      <c r="R5" s="41"/>
      <c r="S5" s="41"/>
    </row>
    <row r="6" spans="1:19" x14ac:dyDescent="0.25">
      <c r="F6" s="21"/>
      <c r="G6" s="20"/>
      <c r="H6" s="21"/>
      <c r="K6" s="19"/>
    </row>
    <row r="7" spans="1:19" x14ac:dyDescent="0.25">
      <c r="A7" s="18">
        <v>3</v>
      </c>
      <c r="B7" s="1" t="str">
        <f>A7&amp;"."</f>
        <v>3.</v>
      </c>
      <c r="C7" s="1" t="str">
        <f ca="1">Tabelle3!Q56</f>
        <v xml:space="preserve">2 · (b - 3x) = </v>
      </c>
      <c r="D7" s="1" t="str">
        <f ca="1">Tabelle3!T56</f>
        <v xml:space="preserve">2 · b - 2 · </v>
      </c>
      <c r="E7" s="1" t="s">
        <v>51</v>
      </c>
      <c r="F7" s="36"/>
      <c r="G7" s="20"/>
      <c r="H7" s="21"/>
      <c r="I7" s="1" t="str">
        <f t="shared" ref="I7:I49" si="1">B7</f>
        <v>3.</v>
      </c>
      <c r="J7" s="22" t="str">
        <f ca="1">Tabelle3!Q56</f>
        <v xml:space="preserve">2 · (b - 3x) = </v>
      </c>
      <c r="K7" s="19" t="s">
        <v>51</v>
      </c>
      <c r="L7" s="1" t="str">
        <f ca="1">Tabelle3!R56</f>
        <v>2b - 6x</v>
      </c>
    </row>
    <row r="8" spans="1:19" x14ac:dyDescent="0.25">
      <c r="F8" s="21"/>
      <c r="G8" s="20"/>
      <c r="H8" s="21"/>
      <c r="K8" s="19"/>
    </row>
    <row r="9" spans="1:19" x14ac:dyDescent="0.25">
      <c r="A9" s="18">
        <v>4</v>
      </c>
      <c r="B9" s="1" t="str">
        <f>A9&amp;"."</f>
        <v>4.</v>
      </c>
      <c r="C9" s="1" t="str">
        <f ca="1">Tabelle3!Q58</f>
        <v xml:space="preserve">(-1) · (e + 2x) = </v>
      </c>
      <c r="D9" s="1" t="str">
        <f ca="1">Tabelle3!T58</f>
        <v xml:space="preserve">-1 ·  + (-1) · </v>
      </c>
      <c r="E9" s="1" t="s">
        <v>51</v>
      </c>
      <c r="F9" s="36"/>
      <c r="G9" s="20"/>
      <c r="H9" s="21"/>
      <c r="I9" s="1" t="str">
        <f t="shared" ref="I9:I49" si="2">B9</f>
        <v>4.</v>
      </c>
      <c r="J9" s="22" t="str">
        <f ca="1">Tabelle3!Q58</f>
        <v xml:space="preserve">(-1) · (e + 2x) = </v>
      </c>
      <c r="K9" s="19" t="s">
        <v>51</v>
      </c>
      <c r="L9" s="1" t="str">
        <f ca="1">Tabelle3!R58</f>
        <v>-1e - 2x</v>
      </c>
    </row>
    <row r="10" spans="1:19" x14ac:dyDescent="0.25">
      <c r="F10" s="21"/>
      <c r="G10" s="20"/>
      <c r="H10" s="21"/>
      <c r="K10" s="19"/>
    </row>
    <row r="11" spans="1:19" x14ac:dyDescent="0.25">
      <c r="A11" s="18">
        <v>5</v>
      </c>
      <c r="B11" s="1" t="str">
        <f>A11&amp;"."</f>
        <v>5.</v>
      </c>
      <c r="C11" s="1" t="str">
        <f ca="1">Tabelle3!Q60</f>
        <v xml:space="preserve">(b + 2x) · (-4) = </v>
      </c>
      <c r="D11" s="1" t="str">
        <f ca="1">Tabelle3!T60</f>
        <v xml:space="preserve">-4 ·  + </v>
      </c>
      <c r="E11" s="1" t="s">
        <v>51</v>
      </c>
      <c r="F11" s="36"/>
      <c r="G11" s="20"/>
      <c r="H11" s="21"/>
      <c r="I11" s="1" t="str">
        <f t="shared" ref="I11:I49" si="3">B11</f>
        <v>5.</v>
      </c>
      <c r="J11" s="22" t="str">
        <f ca="1">Tabelle3!Q60</f>
        <v xml:space="preserve">(b + 2x) · (-4) = </v>
      </c>
      <c r="K11" s="19" t="s">
        <v>51</v>
      </c>
      <c r="L11" s="1" t="str">
        <f ca="1">Tabelle3!R60</f>
        <v>-4b - 8x</v>
      </c>
      <c r="M11" s="1" t="s">
        <v>52</v>
      </c>
    </row>
    <row r="12" spans="1:19" x14ac:dyDescent="0.25">
      <c r="F12" s="21"/>
      <c r="G12" s="20"/>
      <c r="H12" s="21"/>
      <c r="K12" s="19"/>
    </row>
    <row r="13" spans="1:19" x14ac:dyDescent="0.25">
      <c r="A13" s="18">
        <v>6</v>
      </c>
      <c r="B13" s="1" t="str">
        <f>A13&amp;"."</f>
        <v>6.</v>
      </c>
      <c r="C13" s="1" t="str">
        <f ca="1">Tabelle3!Q62</f>
        <v xml:space="preserve">(a + 2x) · 2 = </v>
      </c>
      <c r="D13" s="39">
        <f ca="1">Tabelle3!T62</f>
        <v>2</v>
      </c>
      <c r="E13" s="1" t="s">
        <v>51</v>
      </c>
      <c r="F13" s="36"/>
      <c r="G13" s="20"/>
      <c r="H13" s="21"/>
      <c r="I13" s="1" t="str">
        <f t="shared" ref="I13:I49" si="4">B13</f>
        <v>6.</v>
      </c>
      <c r="J13" s="22" t="str">
        <f ca="1">Tabelle3!Q62</f>
        <v xml:space="preserve">(a + 2x) · 2 = </v>
      </c>
      <c r="K13" s="19" t="s">
        <v>51</v>
      </c>
      <c r="L13" s="1" t="str">
        <f ca="1">Tabelle3!R62</f>
        <v>2a + 4x</v>
      </c>
      <c r="O13" s="1" t="s">
        <v>52</v>
      </c>
    </row>
    <row r="14" spans="1:19" x14ac:dyDescent="0.25">
      <c r="F14" s="21"/>
      <c r="G14" s="20"/>
      <c r="H14" s="21"/>
      <c r="K14" s="19"/>
    </row>
    <row r="15" spans="1:19" x14ac:dyDescent="0.25">
      <c r="A15" s="18">
        <v>7</v>
      </c>
      <c r="B15" s="1" t="str">
        <f>A15&amp;"."</f>
        <v>7.</v>
      </c>
      <c r="C15" s="1" t="str">
        <f ca="1">Tabelle3!Q64</f>
        <v xml:space="preserve">(c + 3w) · 3 = </v>
      </c>
      <c r="D15" s="36"/>
      <c r="E15" s="1" t="s">
        <v>51</v>
      </c>
      <c r="F15" s="36"/>
      <c r="G15" s="20"/>
      <c r="H15" s="21"/>
      <c r="I15" s="1" t="str">
        <f t="shared" ref="I15:I49" si="5">B15</f>
        <v>7.</v>
      </c>
      <c r="J15" s="22" t="str">
        <f ca="1">Tabelle3!Q64</f>
        <v xml:space="preserve">(c + 3w) · 3 = </v>
      </c>
      <c r="K15" s="19" t="s">
        <v>51</v>
      </c>
      <c r="L15" s="1" t="str">
        <f ca="1">Tabelle3!R64</f>
        <v>3c + 9w</v>
      </c>
      <c r="M15" s="1" t="s">
        <v>52</v>
      </c>
    </row>
    <row r="16" spans="1:19" x14ac:dyDescent="0.25">
      <c r="F16" s="21"/>
      <c r="G16" s="20"/>
      <c r="H16" s="21"/>
      <c r="K16" s="19"/>
    </row>
    <row r="17" spans="1:12" x14ac:dyDescent="0.25">
      <c r="A17" s="18">
        <v>8</v>
      </c>
      <c r="B17" s="1" t="str">
        <f>A17&amp;"."</f>
        <v>8.</v>
      </c>
      <c r="C17" s="1" t="str">
        <f ca="1">Tabelle3!Q66</f>
        <v xml:space="preserve">(a + 2x) · (-4) = </v>
      </c>
      <c r="D17" s="36"/>
      <c r="E17" s="1" t="s">
        <v>51</v>
      </c>
      <c r="F17" s="36"/>
      <c r="G17" s="20"/>
      <c r="H17" s="21"/>
      <c r="I17" s="1" t="str">
        <f t="shared" ref="I17:I49" si="6">B17</f>
        <v>8.</v>
      </c>
      <c r="J17" s="22" t="str">
        <f ca="1">Tabelle3!Q66</f>
        <v xml:space="preserve">(a + 2x) · (-4) = </v>
      </c>
      <c r="K17" s="19" t="s">
        <v>51</v>
      </c>
      <c r="L17" s="1" t="str">
        <f ca="1">Tabelle3!R66</f>
        <v>-4a - 8x</v>
      </c>
    </row>
    <row r="18" spans="1:12" x14ac:dyDescent="0.25">
      <c r="F18" s="21"/>
      <c r="G18" s="20"/>
      <c r="H18" s="21"/>
      <c r="K18" s="19"/>
    </row>
    <row r="19" spans="1:12" x14ac:dyDescent="0.25">
      <c r="A19" s="18">
        <v>9</v>
      </c>
      <c r="B19" s="1" t="str">
        <f>A19&amp;"."</f>
        <v>9.</v>
      </c>
      <c r="C19" s="1" t="str">
        <f ca="1">Tabelle3!Q68</f>
        <v xml:space="preserve">(-3) · (-4e - 1) = </v>
      </c>
      <c r="D19" s="36"/>
      <c r="E19" s="1" t="s">
        <v>51</v>
      </c>
      <c r="F19" s="36"/>
      <c r="G19" s="20"/>
      <c r="H19" s="21"/>
      <c r="I19" s="1" t="str">
        <f t="shared" ref="I19:I49" si="7">B19</f>
        <v>9.</v>
      </c>
      <c r="J19" s="22" t="str">
        <f ca="1">Tabelle3!Q68</f>
        <v xml:space="preserve">(-3) · (-4e - 1) = </v>
      </c>
      <c r="K19" s="19" t="s">
        <v>51</v>
      </c>
      <c r="L19" s="1" t="str">
        <f ca="1">Tabelle3!R68</f>
        <v>12e + 3</v>
      </c>
    </row>
    <row r="20" spans="1:12" x14ac:dyDescent="0.25">
      <c r="F20" s="21"/>
      <c r="G20" s="20"/>
      <c r="H20" s="21"/>
      <c r="K20" s="19"/>
    </row>
    <row r="21" spans="1:12" x14ac:dyDescent="0.25">
      <c r="A21" s="18">
        <v>10</v>
      </c>
      <c r="B21" s="1" t="str">
        <f>A21&amp;"."</f>
        <v>10.</v>
      </c>
      <c r="C21" s="1" t="str">
        <f ca="1">Tabelle3!Q70</f>
        <v xml:space="preserve">(-1) · (2b + 4) = </v>
      </c>
      <c r="D21" s="36"/>
      <c r="E21" s="1" t="s">
        <v>51</v>
      </c>
      <c r="F21" s="36"/>
      <c r="G21" s="20"/>
      <c r="H21" s="21"/>
      <c r="I21" s="1" t="str">
        <f t="shared" ref="I21:I49" si="8">B21</f>
        <v>10.</v>
      </c>
      <c r="J21" s="22" t="str">
        <f ca="1">Tabelle3!Q70</f>
        <v xml:space="preserve">(-1) · (2b + 4) = </v>
      </c>
      <c r="K21" s="19" t="s">
        <v>51</v>
      </c>
      <c r="L21" s="1" t="str">
        <f ca="1">Tabelle3!R70</f>
        <v>-2b - 4</v>
      </c>
    </row>
    <row r="22" spans="1:12" x14ac:dyDescent="0.25">
      <c r="F22" s="21"/>
      <c r="G22" s="20"/>
      <c r="H22" s="21"/>
      <c r="K22" s="19"/>
    </row>
    <row r="23" spans="1:12" x14ac:dyDescent="0.25">
      <c r="A23" s="18">
        <v>11</v>
      </c>
      <c r="B23" s="1" t="str">
        <f>A23&amp;"."</f>
        <v>11.</v>
      </c>
      <c r="C23" s="1" t="str">
        <f ca="1">Tabelle3!Q72</f>
        <v xml:space="preserve">(-2) · (-1c + 2) = </v>
      </c>
      <c r="D23" s="36"/>
      <c r="E23" s="1" t="s">
        <v>51</v>
      </c>
      <c r="F23" s="36"/>
      <c r="G23" s="20"/>
      <c r="H23" s="21"/>
      <c r="I23" s="1" t="str">
        <f t="shared" ref="I23:I49" si="9">B23</f>
        <v>11.</v>
      </c>
      <c r="J23" s="22" t="str">
        <f ca="1">Tabelle3!Q72</f>
        <v xml:space="preserve">(-2) · (-1c + 2) = </v>
      </c>
      <c r="K23" s="19" t="s">
        <v>51</v>
      </c>
      <c r="L23" s="1" t="str">
        <f ca="1">Tabelle3!R72</f>
        <v>2c - 4</v>
      </c>
    </row>
    <row r="24" spans="1:12" x14ac:dyDescent="0.25">
      <c r="F24" s="21"/>
      <c r="G24" s="20"/>
      <c r="H24" s="21"/>
      <c r="K24" s="19"/>
    </row>
    <row r="25" spans="1:12" x14ac:dyDescent="0.25">
      <c r="A25" s="18">
        <v>12</v>
      </c>
      <c r="B25" s="1" t="str">
        <f>A25&amp;"."</f>
        <v>12.</v>
      </c>
      <c r="C25" s="1" t="str">
        <f ca="1">Tabelle3!Q74</f>
        <v xml:space="preserve">(-4) · (4c + 2) = </v>
      </c>
      <c r="D25" s="36"/>
      <c r="E25" s="1" t="s">
        <v>51</v>
      </c>
      <c r="F25" s="36"/>
      <c r="G25" s="20"/>
      <c r="H25" s="21"/>
      <c r="I25" s="1" t="str">
        <f t="shared" ref="I25:I49" si="10">B25</f>
        <v>12.</v>
      </c>
      <c r="J25" s="22" t="str">
        <f ca="1">Tabelle3!Q74</f>
        <v xml:space="preserve">(-4) · (4c + 2) = </v>
      </c>
      <c r="K25" s="19" t="s">
        <v>51</v>
      </c>
      <c r="L25" s="1" t="str">
        <f ca="1">Tabelle3!R74</f>
        <v>-16c - 8</v>
      </c>
    </row>
    <row r="26" spans="1:12" x14ac:dyDescent="0.25">
      <c r="F26" s="21"/>
      <c r="G26" s="20"/>
      <c r="H26" s="21"/>
      <c r="K26" s="19"/>
    </row>
    <row r="27" spans="1:12" x14ac:dyDescent="0.25">
      <c r="A27" s="18">
        <v>13</v>
      </c>
      <c r="B27" s="1" t="str">
        <f>A27&amp;"."</f>
        <v>13.</v>
      </c>
      <c r="C27" s="1" t="str">
        <f ca="1">Tabelle3!Q76</f>
        <v xml:space="preserve">(4c + 4) · 3 = </v>
      </c>
      <c r="D27" s="36"/>
      <c r="E27" s="1" t="s">
        <v>51</v>
      </c>
      <c r="F27" s="36"/>
      <c r="G27" s="20"/>
      <c r="H27" s="21"/>
      <c r="I27" s="1" t="str">
        <f t="shared" ref="I27:I49" si="11">B27</f>
        <v>13.</v>
      </c>
      <c r="J27" s="22" t="str">
        <f ca="1">Tabelle3!Q76</f>
        <v xml:space="preserve">(4c + 4) · 3 = </v>
      </c>
      <c r="K27" s="19" t="s">
        <v>51</v>
      </c>
      <c r="L27" s="1" t="str">
        <f ca="1">Tabelle3!R76</f>
        <v>12c + 12</v>
      </c>
    </row>
    <row r="28" spans="1:12" x14ac:dyDescent="0.25">
      <c r="F28" s="21"/>
      <c r="G28" s="20"/>
      <c r="H28" s="21"/>
      <c r="K28" s="19"/>
    </row>
    <row r="29" spans="1:12" x14ac:dyDescent="0.25">
      <c r="A29" s="18">
        <v>14</v>
      </c>
      <c r="B29" s="1" t="str">
        <f>A29&amp;"."</f>
        <v>14.</v>
      </c>
      <c r="C29" s="1" t="str">
        <f ca="1">Tabelle3!Q78</f>
        <v xml:space="preserve">(3c + 2) · (-5) = </v>
      </c>
      <c r="D29" s="36"/>
      <c r="E29" s="1" t="s">
        <v>51</v>
      </c>
      <c r="F29" s="36"/>
      <c r="G29" s="20"/>
      <c r="H29" s="21"/>
      <c r="I29" s="1" t="str">
        <f t="shared" ref="I29:I49" si="12">B29</f>
        <v>14.</v>
      </c>
      <c r="J29" s="22" t="str">
        <f ca="1">Tabelle3!Q78</f>
        <v xml:space="preserve">(3c + 2) · (-5) = </v>
      </c>
      <c r="K29" s="19" t="s">
        <v>51</v>
      </c>
      <c r="L29" s="1" t="str">
        <f ca="1">Tabelle3!R78</f>
        <v>-15c - 10</v>
      </c>
    </row>
    <row r="30" spans="1:12" x14ac:dyDescent="0.25">
      <c r="F30" s="21"/>
      <c r="G30" s="20"/>
      <c r="H30" s="21"/>
      <c r="K30" s="19"/>
    </row>
    <row r="31" spans="1:12" x14ac:dyDescent="0.25">
      <c r="A31" s="18">
        <v>15</v>
      </c>
      <c r="B31" s="1" t="str">
        <f>A31&amp;"."</f>
        <v>15.</v>
      </c>
      <c r="C31" s="1" t="str">
        <f ca="1">Tabelle3!Q80</f>
        <v xml:space="preserve">(3d - 1) · 2 = </v>
      </c>
      <c r="D31" s="36"/>
      <c r="E31" s="1" t="s">
        <v>51</v>
      </c>
      <c r="F31" s="36"/>
      <c r="G31" s="20"/>
      <c r="H31" s="21"/>
      <c r="I31" s="1" t="str">
        <f t="shared" ref="I31:I49" si="13">B31</f>
        <v>15.</v>
      </c>
      <c r="J31" s="22" t="str">
        <f ca="1">Tabelle3!Q80</f>
        <v xml:space="preserve">(3d - 1) · 2 = </v>
      </c>
      <c r="K31" s="19" t="s">
        <v>51</v>
      </c>
      <c r="L31" s="1" t="str">
        <f ca="1">Tabelle3!R80</f>
        <v>6d - 2</v>
      </c>
    </row>
    <row r="32" spans="1:12" x14ac:dyDescent="0.25">
      <c r="F32" s="21"/>
      <c r="G32" s="20"/>
      <c r="H32" s="21"/>
      <c r="K32" s="19"/>
    </row>
    <row r="33" spans="1:12" x14ac:dyDescent="0.25">
      <c r="A33" s="18">
        <v>16</v>
      </c>
      <c r="B33" s="1" t="str">
        <f>A33&amp;"."</f>
        <v>16.</v>
      </c>
      <c r="C33" s="1" t="str">
        <f ca="1">Tabelle3!Q82</f>
        <v xml:space="preserve">(-1c + 2) · (-4) = </v>
      </c>
      <c r="D33" s="36"/>
      <c r="E33" s="1" t="s">
        <v>51</v>
      </c>
      <c r="F33" s="36"/>
      <c r="G33" s="20"/>
      <c r="H33" s="21"/>
      <c r="I33" s="1" t="str">
        <f t="shared" ref="I33:I49" si="14">B33</f>
        <v>16.</v>
      </c>
      <c r="J33" s="22" t="str">
        <f ca="1">Tabelle3!Q82</f>
        <v xml:space="preserve">(-1c + 2) · (-4) = </v>
      </c>
      <c r="K33" s="19" t="s">
        <v>51</v>
      </c>
      <c r="L33" s="1" t="str">
        <f ca="1">Tabelle3!R82</f>
        <v>4c - 8</v>
      </c>
    </row>
    <row r="34" spans="1:12" x14ac:dyDescent="0.25">
      <c r="F34" s="21"/>
      <c r="G34" s="20"/>
      <c r="H34" s="21"/>
      <c r="K34" s="19"/>
    </row>
    <row r="35" spans="1:12" x14ac:dyDescent="0.25">
      <c r="A35" s="18">
        <v>17</v>
      </c>
      <c r="B35" s="1" t="str">
        <f>A35&amp;"."</f>
        <v>17.</v>
      </c>
      <c r="C35" s="1" t="str">
        <f ca="1">Tabelle3!Q84</f>
        <v xml:space="preserve">(3c + 5) · (-2) = </v>
      </c>
      <c r="D35" s="36"/>
      <c r="E35" s="1" t="s">
        <v>51</v>
      </c>
      <c r="F35" s="36"/>
      <c r="G35" s="20"/>
      <c r="H35" s="21"/>
      <c r="I35" s="1" t="str">
        <f t="shared" ref="I35:I49" si="15">B35</f>
        <v>17.</v>
      </c>
      <c r="J35" s="22" t="str">
        <f ca="1">Tabelle3!Q84</f>
        <v xml:space="preserve">(3c + 5) · (-2) = </v>
      </c>
      <c r="K35" s="19" t="s">
        <v>51</v>
      </c>
      <c r="L35" s="1" t="str">
        <f ca="1">Tabelle3!R84</f>
        <v>-6c - 10</v>
      </c>
    </row>
    <row r="36" spans="1:12" x14ac:dyDescent="0.25">
      <c r="F36" s="21"/>
      <c r="G36" s="20"/>
      <c r="H36" s="21"/>
      <c r="K36" s="19"/>
    </row>
    <row r="37" spans="1:12" x14ac:dyDescent="0.25">
      <c r="A37" s="18">
        <v>18</v>
      </c>
      <c r="B37" s="1" t="str">
        <f>A37&amp;"."</f>
        <v>18.</v>
      </c>
      <c r="C37" s="1" t="str">
        <f ca="1">Tabelle3!Q86</f>
        <v xml:space="preserve">(-4c - 2) · (-1) = </v>
      </c>
      <c r="D37" s="36"/>
      <c r="E37" s="1" t="s">
        <v>51</v>
      </c>
      <c r="F37" s="36"/>
      <c r="G37" s="20"/>
      <c r="H37" s="21"/>
      <c r="I37" s="1" t="str">
        <f t="shared" ref="I37:I49" si="16">B37</f>
        <v>18.</v>
      </c>
      <c r="J37" s="22" t="str">
        <f ca="1">Tabelle3!Q86</f>
        <v xml:space="preserve">(-4c - 2) · (-1) = </v>
      </c>
      <c r="K37" s="19" t="s">
        <v>51</v>
      </c>
      <c r="L37" s="1" t="str">
        <f ca="1">Tabelle3!R86</f>
        <v>4c + 2</v>
      </c>
    </row>
    <row r="38" spans="1:12" x14ac:dyDescent="0.25">
      <c r="F38" s="21"/>
      <c r="G38" s="20"/>
      <c r="H38" s="21"/>
      <c r="K38" s="19"/>
    </row>
    <row r="39" spans="1:12" x14ac:dyDescent="0.25">
      <c r="A39" s="18">
        <v>19</v>
      </c>
      <c r="B39" s="1" t="str">
        <f>A39&amp;"."</f>
        <v>19.</v>
      </c>
      <c r="C39" s="1" t="str">
        <f ca="1">Tabelle3!Q88</f>
        <v xml:space="preserve">(2a - 1) · 4 = </v>
      </c>
      <c r="D39" s="36"/>
      <c r="E39" s="1" t="s">
        <v>51</v>
      </c>
      <c r="F39" s="36"/>
      <c r="G39" s="20"/>
      <c r="H39" s="21"/>
      <c r="I39" s="1" t="str">
        <f t="shared" ref="I39:I49" si="17">B39</f>
        <v>19.</v>
      </c>
      <c r="J39" s="22" t="str">
        <f ca="1">Tabelle3!Q88</f>
        <v xml:space="preserve">(2a - 1) · 4 = </v>
      </c>
      <c r="K39" s="19" t="s">
        <v>51</v>
      </c>
      <c r="L39" s="1" t="str">
        <f ca="1">Tabelle3!R88</f>
        <v>8a - 4</v>
      </c>
    </row>
    <row r="40" spans="1:12" x14ac:dyDescent="0.25">
      <c r="F40" s="21"/>
      <c r="G40" s="20"/>
      <c r="H40" s="21"/>
      <c r="K40" s="19"/>
    </row>
    <row r="41" spans="1:12" x14ac:dyDescent="0.25">
      <c r="A41" s="18">
        <v>20</v>
      </c>
      <c r="B41" s="1" t="str">
        <f>A41&amp;"."</f>
        <v>20.</v>
      </c>
      <c r="C41" s="1" t="str">
        <f ca="1">Tabelle3!Q90</f>
        <v xml:space="preserve">(2a - 1) · 2 = </v>
      </c>
      <c r="D41" s="36"/>
      <c r="E41" s="1" t="s">
        <v>51</v>
      </c>
      <c r="F41" s="36"/>
      <c r="G41" s="20"/>
      <c r="H41" s="21"/>
      <c r="I41" s="1" t="str">
        <f t="shared" ref="I41:I49" si="18">B41</f>
        <v>20.</v>
      </c>
      <c r="J41" s="22" t="str">
        <f ca="1">Tabelle3!Q90</f>
        <v xml:space="preserve">(2a - 1) · 2 = </v>
      </c>
      <c r="K41" s="19" t="s">
        <v>51</v>
      </c>
      <c r="L41" s="1" t="str">
        <f ca="1">Tabelle3!R90</f>
        <v>4a - 2</v>
      </c>
    </row>
    <row r="42" spans="1:12" x14ac:dyDescent="0.25">
      <c r="F42" s="21"/>
      <c r="G42" s="20"/>
      <c r="H42" s="21"/>
      <c r="K42" s="19"/>
    </row>
    <row r="43" spans="1:12" x14ac:dyDescent="0.25">
      <c r="A43" s="18">
        <v>21</v>
      </c>
      <c r="B43" s="1" t="str">
        <f>A43&amp;"."</f>
        <v>21.</v>
      </c>
      <c r="C43" s="1" t="str">
        <f ca="1">Tabelle3!Q92</f>
        <v xml:space="preserve">(-2c - 3) · 5 = </v>
      </c>
      <c r="D43" s="36"/>
      <c r="E43" s="1" t="s">
        <v>51</v>
      </c>
      <c r="F43" s="36"/>
      <c r="G43" s="20"/>
      <c r="H43" s="21"/>
      <c r="I43" s="1" t="str">
        <f t="shared" ref="I43:I49" si="19">B43</f>
        <v>21.</v>
      </c>
      <c r="J43" s="22" t="str">
        <f ca="1">Tabelle3!Q92</f>
        <v xml:space="preserve">(-2c - 3) · 5 = </v>
      </c>
      <c r="K43" s="19" t="s">
        <v>51</v>
      </c>
      <c r="L43" s="1" t="str">
        <f ca="1">Tabelle3!R92</f>
        <v>-10c - 15</v>
      </c>
    </row>
    <row r="44" spans="1:12" x14ac:dyDescent="0.25">
      <c r="F44" s="21"/>
      <c r="G44" s="20"/>
      <c r="H44" s="21"/>
      <c r="K44" s="19"/>
    </row>
    <row r="45" spans="1:12" x14ac:dyDescent="0.25">
      <c r="A45" s="18">
        <v>22</v>
      </c>
      <c r="B45" s="1" t="str">
        <f>A45&amp;"."</f>
        <v>22.</v>
      </c>
      <c r="C45" s="1" t="str">
        <f ca="1">Tabelle3!Q94</f>
        <v xml:space="preserve">(4b + 3) · 4 = </v>
      </c>
      <c r="D45" s="36"/>
      <c r="E45" s="1" t="s">
        <v>51</v>
      </c>
      <c r="F45" s="36"/>
      <c r="G45" s="20"/>
      <c r="H45" s="21"/>
      <c r="I45" s="1" t="str">
        <f t="shared" ref="I45:I49" si="20">B45</f>
        <v>22.</v>
      </c>
      <c r="J45" s="22" t="str">
        <f ca="1">Tabelle3!Q94</f>
        <v xml:space="preserve">(4b + 3) · 4 = </v>
      </c>
      <c r="K45" s="19" t="s">
        <v>51</v>
      </c>
      <c r="L45" s="1" t="str">
        <f ca="1">Tabelle3!R94</f>
        <v>16b + 12</v>
      </c>
    </row>
    <row r="46" spans="1:12" x14ac:dyDescent="0.25">
      <c r="F46" s="21"/>
      <c r="G46" s="20"/>
      <c r="H46" s="21"/>
      <c r="K46" s="19"/>
    </row>
    <row r="47" spans="1:12" x14ac:dyDescent="0.25">
      <c r="A47" s="18">
        <v>23</v>
      </c>
      <c r="B47" s="1" t="str">
        <f>A47&amp;"."</f>
        <v>23.</v>
      </c>
      <c r="C47" s="1" t="str">
        <f ca="1">Tabelle3!Q96</f>
        <v xml:space="preserve">(2c + 2) · 2 = </v>
      </c>
      <c r="D47" s="36"/>
      <c r="E47" s="1" t="s">
        <v>51</v>
      </c>
      <c r="F47" s="36"/>
      <c r="G47" s="20"/>
      <c r="H47" s="21"/>
      <c r="I47" s="1" t="str">
        <f t="shared" ref="I47:I49" si="21">B47</f>
        <v>23.</v>
      </c>
      <c r="J47" s="22" t="str">
        <f ca="1">Tabelle3!Q96</f>
        <v xml:space="preserve">(2c + 2) · 2 = </v>
      </c>
      <c r="K47" s="19" t="s">
        <v>51</v>
      </c>
      <c r="L47" s="1" t="str">
        <f ca="1">Tabelle3!R96</f>
        <v>4c + 4</v>
      </c>
    </row>
    <row r="48" spans="1:12" x14ac:dyDescent="0.25">
      <c r="F48" s="21"/>
      <c r="G48" s="20"/>
      <c r="H48" s="21"/>
      <c r="K48" s="19"/>
    </row>
    <row r="49" spans="1:15" x14ac:dyDescent="0.25">
      <c r="A49" s="18">
        <v>24</v>
      </c>
      <c r="B49" s="1" t="str">
        <f>A49&amp;"."</f>
        <v>24.</v>
      </c>
      <c r="C49" s="1" t="str">
        <f ca="1">Tabelle3!Q98</f>
        <v xml:space="preserve">(2d + 2) · 2 = </v>
      </c>
      <c r="D49" s="36"/>
      <c r="E49" s="1" t="s">
        <v>51</v>
      </c>
      <c r="F49" s="36"/>
      <c r="G49" s="20"/>
      <c r="H49" s="21"/>
      <c r="I49" s="1" t="str">
        <f t="shared" ref="I49" si="22">B49</f>
        <v>24.</v>
      </c>
      <c r="J49" s="22" t="str">
        <f ca="1">Tabelle3!Q98</f>
        <v xml:space="preserve">(2d + 2) · 2 = </v>
      </c>
      <c r="K49" s="19" t="s">
        <v>51</v>
      </c>
      <c r="L49" s="1" t="str">
        <f ca="1">Tabelle3!R98</f>
        <v>4d + 4</v>
      </c>
    </row>
    <row r="50" spans="1:15" x14ac:dyDescent="0.25">
      <c r="G50" s="21"/>
    </row>
    <row r="51" spans="1:15" x14ac:dyDescent="0.25">
      <c r="B51" s="1" t="s">
        <v>57</v>
      </c>
      <c r="C51" s="1" t="str">
        <f ca="1">Tabelle3!Q100</f>
        <v xml:space="preserve">(2d - 2) · (-0,3) = </v>
      </c>
      <c r="D51" s="36"/>
      <c r="E51" s="1" t="s">
        <v>51</v>
      </c>
      <c r="F51" s="36"/>
      <c r="G51" s="20"/>
      <c r="H51" s="21"/>
      <c r="I51" s="1" t="str">
        <f t="shared" ref="I51" si="23">B51</f>
        <v>25.</v>
      </c>
      <c r="J51" s="22" t="str">
        <f ca="1">Tabelle3!Q100</f>
        <v xml:space="preserve">(2d - 2) · (-0,3) = </v>
      </c>
      <c r="K51" s="19" t="s">
        <v>51</v>
      </c>
      <c r="L51" s="1" t="str">
        <f ca="1">Tabelle3!R100</f>
        <v>-0,6d + 0,6</v>
      </c>
    </row>
    <row r="52" spans="1:15" x14ac:dyDescent="0.25">
      <c r="D52" s="21"/>
      <c r="F52" s="21"/>
      <c r="G52" s="21"/>
      <c r="H52" s="21"/>
      <c r="I52" s="1"/>
      <c r="K52" s="19"/>
    </row>
    <row r="53" spans="1:15" x14ac:dyDescent="0.25">
      <c r="G53" s="21"/>
      <c r="J53" s="1"/>
    </row>
    <row r="54" spans="1:15" x14ac:dyDescent="0.25">
      <c r="C54" t="s">
        <v>54</v>
      </c>
      <c r="L54" s="40" t="s">
        <v>58</v>
      </c>
      <c r="O54" s="1" t="s">
        <v>52</v>
      </c>
    </row>
  </sheetData>
  <mergeCells count="3">
    <mergeCell ref="B1:F1"/>
    <mergeCell ref="I1:L1"/>
    <mergeCell ref="O5:S5"/>
  </mergeCells>
  <pageMargins left="0.31496062992125984" right="0.31496062992125984" top="0.3937007874015748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C27" sqref="C27"/>
    </sheetView>
  </sheetViews>
  <sheetFormatPr baseColWidth="10" defaultColWidth="11.44140625" defaultRowHeight="15" x14ac:dyDescent="0.25"/>
  <cols>
    <col min="1" max="1" width="3.44140625" style="18" customWidth="1"/>
    <col min="2" max="2" width="4.44140625" style="1" bestFit="1" customWidth="1"/>
    <col min="3" max="3" width="19.77734375" style="1" customWidth="1"/>
    <col min="4" max="4" width="15.88671875" style="1" customWidth="1"/>
    <col min="5" max="5" width="2.5546875" style="1" bestFit="1" customWidth="1"/>
    <col min="6" max="6" width="12.21875" style="1" customWidth="1"/>
    <col min="7" max="7" width="9.88671875" style="1" customWidth="1"/>
    <col min="8" max="8" width="11.44140625" style="1"/>
    <col min="9" max="9" width="12.77734375" style="1" customWidth="1"/>
    <col min="10" max="16384" width="11.44140625" style="1"/>
  </cols>
  <sheetData>
    <row r="1" spans="1:9" x14ac:dyDescent="0.25">
      <c r="A1" s="33" t="s">
        <v>49</v>
      </c>
      <c r="B1" s="33"/>
      <c r="C1" s="33"/>
      <c r="D1" s="33"/>
      <c r="E1" s="33"/>
      <c r="F1" s="33"/>
      <c r="G1" s="33"/>
      <c r="H1" s="33" t="s">
        <v>56</v>
      </c>
      <c r="I1" s="33"/>
    </row>
    <row r="2" spans="1:9" x14ac:dyDescent="0.25"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8">
        <v>1</v>
      </c>
      <c r="B3" s="1" t="str">
        <f>A3&amp;"."</f>
        <v>1.</v>
      </c>
      <c r="C3" s="1" t="str">
        <f ca="1">positive_Zahlen!Q3</f>
        <v xml:space="preserve">2 · (d + 4) = </v>
      </c>
      <c r="D3" s="1" t="str">
        <f ca="1">positive_Zahlen!S3</f>
        <v>2 · d + 2 · 4</v>
      </c>
      <c r="E3" s="21" t="s">
        <v>51</v>
      </c>
      <c r="F3" s="21" t="str">
        <f ca="1">I3</f>
        <v>2d + 8</v>
      </c>
      <c r="G3" s="20"/>
      <c r="H3" s="21"/>
      <c r="I3" s="1" t="str">
        <f ca="1">positive_Zahlen!R3</f>
        <v>2d + 8</v>
      </c>
    </row>
    <row r="4" spans="1:9" x14ac:dyDescent="0.25">
      <c r="E4" s="21"/>
      <c r="F4" s="21"/>
      <c r="G4" s="20"/>
      <c r="H4" s="21"/>
    </row>
    <row r="5" spans="1:9" x14ac:dyDescent="0.25">
      <c r="A5" s="18">
        <v>2</v>
      </c>
      <c r="B5" s="1" t="str">
        <f>A5&amp;"."</f>
        <v>2.</v>
      </c>
      <c r="C5" s="1" t="str">
        <f ca="1">positive_Zahlen!Q5</f>
        <v xml:space="preserve">2 · (d + 5) = </v>
      </c>
      <c r="D5" s="1" t="str">
        <f ca="1">positive_Zahlen!S5</f>
        <v>2 · d + 2 · 5</v>
      </c>
      <c r="E5" s="21" t="s">
        <v>51</v>
      </c>
      <c r="F5" s="21" t="str">
        <f ca="1">I5</f>
        <v>2d + 10</v>
      </c>
      <c r="G5" s="20"/>
      <c r="H5" s="21"/>
      <c r="I5" s="1" t="str">
        <f ca="1">positive_Zahlen!R5</f>
        <v>2d + 10</v>
      </c>
    </row>
    <row r="6" spans="1:9" x14ac:dyDescent="0.25">
      <c r="E6" s="21"/>
      <c r="F6" s="21"/>
      <c r="G6" s="20"/>
      <c r="H6" s="21"/>
    </row>
    <row r="7" spans="1:9" x14ac:dyDescent="0.25">
      <c r="A7" s="18">
        <v>3</v>
      </c>
      <c r="B7" s="1" t="str">
        <f>A7&amp;"."</f>
        <v>3.</v>
      </c>
      <c r="C7" s="1" t="str">
        <f ca="1">positive_Zahlen!Q7</f>
        <v xml:space="preserve">3 · (c + 2) = </v>
      </c>
      <c r="D7" s="1" t="str">
        <f ca="1">positive_Zahlen!S7</f>
        <v xml:space="preserve">3 · c + 3 · </v>
      </c>
      <c r="E7" s="21" t="s">
        <v>51</v>
      </c>
      <c r="F7" s="36"/>
      <c r="G7" s="20"/>
      <c r="H7" s="21"/>
      <c r="I7" s="1" t="str">
        <f ca="1">positive_Zahlen!R7</f>
        <v>3c + 6</v>
      </c>
    </row>
    <row r="8" spans="1:9" x14ac:dyDescent="0.25">
      <c r="E8" s="21"/>
      <c r="F8" s="21"/>
      <c r="G8" s="20"/>
      <c r="H8" s="21"/>
    </row>
    <row r="9" spans="1:9" x14ac:dyDescent="0.25">
      <c r="A9" s="18">
        <v>4</v>
      </c>
      <c r="B9" s="1" t="str">
        <f>A9&amp;"."</f>
        <v>4.</v>
      </c>
      <c r="C9" s="1" t="str">
        <f ca="1">positive_Zahlen!Q9</f>
        <v xml:space="preserve">9 · (c + 9) = </v>
      </c>
      <c r="D9" s="1" t="str">
        <f ca="1">positive_Zahlen!S9</f>
        <v xml:space="preserve">9 ·      + 9 · </v>
      </c>
      <c r="E9" s="21" t="s">
        <v>51</v>
      </c>
      <c r="F9" s="36"/>
      <c r="G9" s="20"/>
      <c r="H9" s="21"/>
      <c r="I9" s="1" t="str">
        <f ca="1">positive_Zahlen!R9</f>
        <v>9c + 81</v>
      </c>
    </row>
    <row r="10" spans="1:9" x14ac:dyDescent="0.25">
      <c r="E10" s="21"/>
      <c r="F10" s="21"/>
      <c r="G10" s="20"/>
      <c r="H10" s="21"/>
    </row>
    <row r="11" spans="1:9" x14ac:dyDescent="0.25">
      <c r="A11" s="18">
        <v>5</v>
      </c>
      <c r="B11" s="1" t="str">
        <f>A11&amp;"."</f>
        <v>5.</v>
      </c>
      <c r="C11" s="1" t="str">
        <f ca="1">positive_Zahlen!Q11</f>
        <v xml:space="preserve">(b + 8) · 9 = </v>
      </c>
      <c r="D11" s="1" t="str">
        <f ca="1">positive_Zahlen!S11</f>
        <v xml:space="preserve">9 ·     +     · </v>
      </c>
      <c r="E11" s="21" t="s">
        <v>51</v>
      </c>
      <c r="F11" s="36"/>
      <c r="G11" s="20"/>
      <c r="H11" s="21"/>
      <c r="I11" s="1" t="str">
        <f ca="1">positive_Zahlen!R11</f>
        <v>9b + 72</v>
      </c>
    </row>
    <row r="12" spans="1:9" x14ac:dyDescent="0.25">
      <c r="E12" s="21"/>
      <c r="F12" s="21"/>
      <c r="G12" s="20"/>
      <c r="H12" s="21"/>
    </row>
    <row r="13" spans="1:9" x14ac:dyDescent="0.25">
      <c r="A13" s="18">
        <v>6</v>
      </c>
      <c r="B13" s="1" t="str">
        <f>A13&amp;"."</f>
        <v>6.</v>
      </c>
      <c r="C13" s="1" t="str">
        <f ca="1">positive_Zahlen!Q13</f>
        <v xml:space="preserve">(e + 6) · 9 = </v>
      </c>
      <c r="D13" s="36" t="str">
        <f ca="1">positive_Zahlen!S13</f>
        <v xml:space="preserve">9 ·   </v>
      </c>
      <c r="E13" s="21" t="s">
        <v>51</v>
      </c>
      <c r="F13" s="36"/>
      <c r="G13" s="20"/>
      <c r="H13" s="21"/>
      <c r="I13" s="1" t="str">
        <f ca="1">positive_Zahlen!R13</f>
        <v>9e + 54</v>
      </c>
    </row>
    <row r="14" spans="1:9" x14ac:dyDescent="0.25">
      <c r="F14" s="21"/>
      <c r="G14" s="20"/>
      <c r="H14" s="21"/>
    </row>
    <row r="15" spans="1:9" x14ac:dyDescent="0.25">
      <c r="A15" s="18">
        <v>7</v>
      </c>
      <c r="B15" s="1" t="str">
        <f>A15&amp;"."</f>
        <v>7.</v>
      </c>
      <c r="C15" s="1" t="str">
        <f ca="1">positive_Zahlen!Q15</f>
        <v xml:space="preserve">(c + 6) · 8 = </v>
      </c>
      <c r="D15" s="36"/>
      <c r="E15" s="1" t="s">
        <v>51</v>
      </c>
      <c r="F15" s="36"/>
      <c r="G15" s="20"/>
      <c r="H15" s="21"/>
      <c r="I15" s="1" t="str">
        <f ca="1">positive_Zahlen!R15</f>
        <v>8c + 48</v>
      </c>
    </row>
    <row r="16" spans="1:9" x14ac:dyDescent="0.25">
      <c r="F16" s="21"/>
      <c r="G16" s="20"/>
      <c r="H16" s="21"/>
    </row>
    <row r="17" spans="1:9" x14ac:dyDescent="0.25">
      <c r="A17" s="18">
        <v>8</v>
      </c>
      <c r="B17" s="1" t="str">
        <f>A17&amp;"."</f>
        <v>8.</v>
      </c>
      <c r="C17" s="1" t="str">
        <f ca="1">positive_Zahlen!Q17</f>
        <v xml:space="preserve">(d + 7) · 6 = </v>
      </c>
      <c r="D17" s="36"/>
      <c r="E17" s="1" t="s">
        <v>51</v>
      </c>
      <c r="F17" s="36"/>
      <c r="G17" s="20"/>
      <c r="H17" s="21"/>
      <c r="I17" s="1" t="str">
        <f ca="1">positive_Zahlen!R17</f>
        <v>6d + 42</v>
      </c>
    </row>
    <row r="18" spans="1:9" x14ac:dyDescent="0.25">
      <c r="F18" s="21"/>
      <c r="G18" s="20"/>
      <c r="H18" s="21"/>
    </row>
    <row r="19" spans="1:9" x14ac:dyDescent="0.25">
      <c r="A19" s="18">
        <v>9</v>
      </c>
      <c r="B19" s="1" t="str">
        <f>A19&amp;"."</f>
        <v>9.</v>
      </c>
      <c r="C19" s="1" t="str">
        <f ca="1">positive_Zahlen!Q19</f>
        <v xml:space="preserve">2 · (d + 9w) = </v>
      </c>
      <c r="D19" s="36"/>
      <c r="E19" s="1" t="s">
        <v>51</v>
      </c>
      <c r="F19" s="36"/>
      <c r="G19" s="20"/>
      <c r="H19" s="21"/>
      <c r="I19" s="1" t="str">
        <f ca="1">positive_Zahlen!R19</f>
        <v>2d + 18w</v>
      </c>
    </row>
    <row r="20" spans="1:9" x14ac:dyDescent="0.25">
      <c r="F20" s="21"/>
      <c r="G20" s="20"/>
      <c r="H20" s="21"/>
    </row>
    <row r="21" spans="1:9" x14ac:dyDescent="0.25">
      <c r="A21" s="18">
        <v>10</v>
      </c>
      <c r="B21" s="1" t="str">
        <f>A21&amp;"."</f>
        <v>10.</v>
      </c>
      <c r="C21" s="1" t="str">
        <f ca="1">positive_Zahlen!Q21</f>
        <v xml:space="preserve">2 · (b + 4y) = </v>
      </c>
      <c r="D21" s="36"/>
      <c r="E21" s="1" t="s">
        <v>51</v>
      </c>
      <c r="F21" s="36"/>
      <c r="G21" s="20"/>
      <c r="H21" s="21"/>
      <c r="I21" s="1" t="str">
        <f ca="1">positive_Zahlen!R21</f>
        <v>2b + 8y</v>
      </c>
    </row>
    <row r="22" spans="1:9" x14ac:dyDescent="0.25">
      <c r="F22" s="21"/>
      <c r="G22" s="20"/>
      <c r="H22" s="21"/>
    </row>
    <row r="23" spans="1:9" x14ac:dyDescent="0.25">
      <c r="A23" s="18">
        <v>11</v>
      </c>
      <c r="B23" s="1" t="str">
        <f>A23&amp;"."</f>
        <v>11.</v>
      </c>
      <c r="C23" s="1" t="str">
        <f ca="1">positive_Zahlen!Q23</f>
        <v xml:space="preserve">5 · (e + 2x) = </v>
      </c>
      <c r="D23" s="36"/>
      <c r="E23" s="1" t="s">
        <v>51</v>
      </c>
      <c r="F23" s="36"/>
      <c r="G23" s="20"/>
      <c r="H23" s="21"/>
      <c r="I23" s="1" t="str">
        <f ca="1">positive_Zahlen!R23</f>
        <v>5e + 10x</v>
      </c>
    </row>
    <row r="24" spans="1:9" x14ac:dyDescent="0.25">
      <c r="F24" s="21"/>
      <c r="G24" s="20"/>
      <c r="H24" s="21"/>
    </row>
    <row r="25" spans="1:9" x14ac:dyDescent="0.25">
      <c r="A25" s="18">
        <v>12</v>
      </c>
      <c r="B25" s="1" t="str">
        <f>A25&amp;"."</f>
        <v>12.</v>
      </c>
      <c r="C25" s="1" t="str">
        <f ca="1">positive_Zahlen!Q25</f>
        <v xml:space="preserve">2 · (b + 2v) = </v>
      </c>
      <c r="D25" s="36"/>
      <c r="E25" s="1" t="s">
        <v>51</v>
      </c>
      <c r="F25" s="36"/>
      <c r="G25" s="20"/>
      <c r="H25" s="21"/>
      <c r="I25" s="1" t="str">
        <f ca="1">positive_Zahlen!R25</f>
        <v>2b + 4v</v>
      </c>
    </row>
    <row r="26" spans="1:9" x14ac:dyDescent="0.25">
      <c r="F26" s="21"/>
      <c r="G26" s="20"/>
      <c r="H26" s="21"/>
    </row>
    <row r="27" spans="1:9" x14ac:dyDescent="0.25">
      <c r="A27" s="18">
        <v>13</v>
      </c>
      <c r="B27" s="1" t="str">
        <f>A27&amp;"."</f>
        <v>13.</v>
      </c>
      <c r="C27" s="1" t="str">
        <f ca="1">positive_Zahlen!Q27</f>
        <v xml:space="preserve">(b + 3y) · 2 = </v>
      </c>
      <c r="D27" s="36"/>
      <c r="E27" s="1" t="s">
        <v>51</v>
      </c>
      <c r="F27" s="36"/>
      <c r="G27" s="20"/>
      <c r="H27" s="21"/>
      <c r="I27" s="1" t="str">
        <f ca="1">positive_Zahlen!R27</f>
        <v>2b + 6y</v>
      </c>
    </row>
    <row r="28" spans="1:9" x14ac:dyDescent="0.25">
      <c r="F28" s="21"/>
      <c r="G28" s="20"/>
      <c r="H28" s="21"/>
    </row>
    <row r="29" spans="1:9" x14ac:dyDescent="0.25">
      <c r="A29" s="18">
        <v>14</v>
      </c>
      <c r="B29" s="1" t="str">
        <f>A29&amp;"."</f>
        <v>14.</v>
      </c>
      <c r="C29" s="1" t="str">
        <f ca="1">positive_Zahlen!Q29</f>
        <v xml:space="preserve">(c + 4w) · 2 = </v>
      </c>
      <c r="D29" s="36"/>
      <c r="E29" s="1" t="s">
        <v>51</v>
      </c>
      <c r="F29" s="36"/>
      <c r="G29" s="20"/>
      <c r="H29" s="21"/>
      <c r="I29" s="1" t="str">
        <f ca="1">positive_Zahlen!R29</f>
        <v>2c + 8w</v>
      </c>
    </row>
    <row r="30" spans="1:9" x14ac:dyDescent="0.25">
      <c r="F30" s="21"/>
      <c r="G30" s="20"/>
      <c r="H30" s="21"/>
    </row>
    <row r="31" spans="1:9" x14ac:dyDescent="0.25">
      <c r="A31" s="18">
        <v>15</v>
      </c>
      <c r="B31" s="1" t="str">
        <f>A31&amp;"."</f>
        <v>15.</v>
      </c>
      <c r="C31" s="1" t="str">
        <f ca="1">positive_Zahlen!Q31</f>
        <v xml:space="preserve">(b + 10w) · 4 = </v>
      </c>
      <c r="D31" s="36"/>
      <c r="E31" s="1" t="s">
        <v>51</v>
      </c>
      <c r="F31" s="36"/>
      <c r="G31" s="20"/>
      <c r="H31" s="21"/>
      <c r="I31" s="1" t="str">
        <f ca="1">positive_Zahlen!R31</f>
        <v>4b + 40w</v>
      </c>
    </row>
    <row r="32" spans="1:9" x14ac:dyDescent="0.25">
      <c r="F32" s="21"/>
      <c r="G32" s="20"/>
      <c r="H32" s="21"/>
    </row>
    <row r="33" spans="1:9" x14ac:dyDescent="0.25">
      <c r="A33" s="18">
        <v>16</v>
      </c>
      <c r="B33" s="1" t="str">
        <f>A33&amp;"."</f>
        <v>16.</v>
      </c>
      <c r="C33" s="1" t="str">
        <f ca="1">positive_Zahlen!Q33</f>
        <v xml:space="preserve">(a + 8y) · 6 = </v>
      </c>
      <c r="D33" s="36"/>
      <c r="E33" s="1" t="s">
        <v>51</v>
      </c>
      <c r="F33" s="36"/>
      <c r="G33" s="20"/>
      <c r="H33" s="21"/>
      <c r="I33" s="1" t="str">
        <f ca="1">positive_Zahlen!R33</f>
        <v>6a + 48y</v>
      </c>
    </row>
    <row r="34" spans="1:9" x14ac:dyDescent="0.25">
      <c r="F34" s="21"/>
      <c r="G34" s="20"/>
      <c r="H34" s="21"/>
    </row>
    <row r="35" spans="1:9" x14ac:dyDescent="0.25">
      <c r="A35" s="18">
        <v>17</v>
      </c>
      <c r="B35" s="1" t="str">
        <f>A35&amp;"."</f>
        <v>17.</v>
      </c>
      <c r="C35" s="1" t="str">
        <f ca="1">positive_Zahlen!Q35</f>
        <v xml:space="preserve">4 · (8d + 6) = </v>
      </c>
      <c r="D35" s="36"/>
      <c r="E35" s="1" t="s">
        <v>51</v>
      </c>
      <c r="F35" s="36"/>
      <c r="G35" s="20"/>
      <c r="H35" s="21"/>
      <c r="I35" s="1" t="str">
        <f ca="1">positive_Zahlen!R35</f>
        <v>32d + 24</v>
      </c>
    </row>
    <row r="36" spans="1:9" x14ac:dyDescent="0.25">
      <c r="F36" s="21"/>
      <c r="G36" s="20"/>
      <c r="H36" s="21"/>
    </row>
    <row r="37" spans="1:9" x14ac:dyDescent="0.25">
      <c r="A37" s="18">
        <v>18</v>
      </c>
      <c r="B37" s="1" t="str">
        <f>A37&amp;"."</f>
        <v>18.</v>
      </c>
      <c r="C37" s="1" t="str">
        <f ca="1">positive_Zahlen!Q37</f>
        <v xml:space="preserve">5 · (2d + 8) = </v>
      </c>
      <c r="D37" s="36"/>
      <c r="E37" s="1" t="s">
        <v>51</v>
      </c>
      <c r="F37" s="36"/>
      <c r="G37" s="20"/>
      <c r="H37" s="21"/>
      <c r="I37" s="1" t="str">
        <f ca="1">positive_Zahlen!R37</f>
        <v>10d + 40</v>
      </c>
    </row>
    <row r="38" spans="1:9" x14ac:dyDescent="0.25">
      <c r="F38" s="21"/>
      <c r="G38" s="20"/>
      <c r="H38" s="21"/>
    </row>
    <row r="39" spans="1:9" x14ac:dyDescent="0.25">
      <c r="A39" s="18">
        <v>19</v>
      </c>
      <c r="B39" s="1" t="str">
        <f>A39&amp;"."</f>
        <v>19.</v>
      </c>
      <c r="C39" s="1" t="str">
        <f ca="1">positive_Zahlen!Q39</f>
        <v xml:space="preserve">0,2 · (17d + 8) = </v>
      </c>
      <c r="D39" s="36"/>
      <c r="E39" s="1" t="s">
        <v>51</v>
      </c>
      <c r="F39" s="36"/>
      <c r="G39" s="20"/>
      <c r="H39" s="21"/>
      <c r="I39" s="1" t="str">
        <f ca="1">positive_Zahlen!R39</f>
        <v>3,4d + 1,6</v>
      </c>
    </row>
    <row r="40" spans="1:9" x14ac:dyDescent="0.25">
      <c r="F40" s="21"/>
      <c r="G40" s="20"/>
      <c r="H40" s="21"/>
    </row>
    <row r="41" spans="1:9" x14ac:dyDescent="0.25">
      <c r="A41" s="18">
        <v>20</v>
      </c>
      <c r="B41" s="1" t="str">
        <f>A41&amp;"."</f>
        <v>20.</v>
      </c>
      <c r="C41" s="1" t="str">
        <f ca="1">positive_Zahlen!Q41</f>
        <v xml:space="preserve">0,9 · (6d + 2) = </v>
      </c>
      <c r="D41" s="36"/>
      <c r="E41" s="1" t="s">
        <v>51</v>
      </c>
      <c r="F41" s="36"/>
      <c r="G41" s="20"/>
      <c r="H41" s="21"/>
      <c r="I41" s="1" t="str">
        <f ca="1">positive_Zahlen!R41</f>
        <v>5,4d + 1,8</v>
      </c>
    </row>
    <row r="42" spans="1:9" x14ac:dyDescent="0.25">
      <c r="F42" s="21"/>
      <c r="G42" s="20"/>
      <c r="H42" s="21"/>
    </row>
    <row r="43" spans="1:9" x14ac:dyDescent="0.25">
      <c r="A43" s="18">
        <v>21</v>
      </c>
      <c r="B43" s="1" t="str">
        <f>A43&amp;"."</f>
        <v>21.</v>
      </c>
      <c r="C43" s="1" t="str">
        <f ca="1">positive_Zahlen!Q43</f>
        <v xml:space="preserve">(16b + 9) · 0,9 = </v>
      </c>
      <c r="D43" s="36"/>
      <c r="E43" s="1" t="s">
        <v>51</v>
      </c>
      <c r="F43" s="36"/>
      <c r="G43" s="20"/>
      <c r="H43" s="21"/>
      <c r="I43" s="1" t="str">
        <f ca="1">positive_Zahlen!R43</f>
        <v>14,4b + 8,1</v>
      </c>
    </row>
    <row r="44" spans="1:9" x14ac:dyDescent="0.25">
      <c r="F44" s="21"/>
      <c r="G44" s="20"/>
      <c r="H44" s="21"/>
    </row>
    <row r="45" spans="1:9" x14ac:dyDescent="0.25">
      <c r="A45" s="18">
        <v>22</v>
      </c>
      <c r="B45" s="1" t="str">
        <f>A45&amp;"."</f>
        <v>22.</v>
      </c>
      <c r="C45" s="1" t="str">
        <f ca="1">positive_Zahlen!Q45</f>
        <v xml:space="preserve">(2e + 2) · 0,2 = </v>
      </c>
      <c r="D45" s="36"/>
      <c r="E45" s="1" t="s">
        <v>51</v>
      </c>
      <c r="F45" s="36"/>
      <c r="G45" s="20"/>
      <c r="H45" s="21"/>
      <c r="I45" s="1" t="str">
        <f ca="1">positive_Zahlen!R45</f>
        <v>0,4e + 0,4</v>
      </c>
    </row>
    <row r="46" spans="1:9" x14ac:dyDescent="0.25">
      <c r="F46" s="21"/>
      <c r="G46" s="20"/>
      <c r="H46" s="21"/>
    </row>
    <row r="47" spans="1:9" x14ac:dyDescent="0.25">
      <c r="A47" s="18">
        <v>23</v>
      </c>
      <c r="B47" s="1" t="str">
        <f>A47&amp;"."</f>
        <v>23.</v>
      </c>
      <c r="C47" s="1" t="str">
        <f ca="1">positive_Zahlen!Q47</f>
        <v xml:space="preserve">(11b + 8) · 0,6 = </v>
      </c>
      <c r="D47" s="36"/>
      <c r="E47" s="1" t="s">
        <v>51</v>
      </c>
      <c r="F47" s="36"/>
      <c r="G47" s="20"/>
      <c r="H47" s="21"/>
      <c r="I47" s="1" t="str">
        <f ca="1">positive_Zahlen!R47</f>
        <v>6,6b + 4,8</v>
      </c>
    </row>
    <row r="48" spans="1:9" x14ac:dyDescent="0.25">
      <c r="F48" s="21"/>
      <c r="G48" s="20"/>
      <c r="H48" s="21"/>
    </row>
    <row r="49" spans="1:9" x14ac:dyDescent="0.25">
      <c r="A49" s="18">
        <v>24</v>
      </c>
      <c r="B49" s="1" t="str">
        <f>A49&amp;"."</f>
        <v>24.</v>
      </c>
      <c r="C49" s="1" t="str">
        <f ca="1">positive_Zahlen!Q49</f>
        <v xml:space="preserve">(17b + 9) · 0,9 = </v>
      </c>
      <c r="D49" s="36"/>
      <c r="E49" s="1" t="s">
        <v>51</v>
      </c>
      <c r="F49" s="36"/>
      <c r="G49" s="20"/>
      <c r="H49" s="21"/>
      <c r="I49" s="1" t="str">
        <f ca="1">positive_Zahlen!R49</f>
        <v>15,3b + 8,1</v>
      </c>
    </row>
    <row r="50" spans="1:9" x14ac:dyDescent="0.25">
      <c r="G50" s="21"/>
    </row>
    <row r="51" spans="1:9" s="6" customFormat="1" ht="13.2" x14ac:dyDescent="0.25">
      <c r="A51" s="6" t="s">
        <v>55</v>
      </c>
      <c r="G51" s="35"/>
      <c r="I51" s="38" t="s">
        <v>54</v>
      </c>
    </row>
  </sheetData>
  <mergeCells count="2">
    <mergeCell ref="A1:G1"/>
    <mergeCell ref="H1:I1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6"/>
  <sheetViews>
    <sheetView workbookViewId="0">
      <selection activeCell="A217" sqref="A217:IV217"/>
    </sheetView>
  </sheetViews>
  <sheetFormatPr baseColWidth="10" defaultRowHeight="13.2" x14ac:dyDescent="0.25"/>
  <cols>
    <col min="2" max="2" width="35" customWidth="1"/>
    <col min="3" max="3" width="17.109375" customWidth="1"/>
    <col min="5" max="5" width="38.6640625" customWidth="1"/>
    <col min="7" max="8" width="9.6640625" bestFit="1" customWidth="1"/>
  </cols>
  <sheetData>
    <row r="1" spans="1:13" x14ac:dyDescent="0.25">
      <c r="A1">
        <v>17</v>
      </c>
      <c r="B1" t="s">
        <v>8</v>
      </c>
      <c r="F1">
        <v>6</v>
      </c>
      <c r="G1">
        <v>6</v>
      </c>
    </row>
    <row r="2" spans="1:13" ht="15" x14ac:dyDescent="0.25">
      <c r="A2">
        <f ca="1">ROUND(RAND()*$F$1+1.5,0)</f>
        <v>7</v>
      </c>
      <c r="E2" t="s">
        <v>9</v>
      </c>
      <c r="M2" s="2"/>
    </row>
    <row r="3" spans="1:13" ht="15" x14ac:dyDescent="0.25">
      <c r="F3" t="s">
        <v>10</v>
      </c>
      <c r="G3" t="s">
        <v>10</v>
      </c>
      <c r="M3" s="2"/>
    </row>
    <row r="4" spans="1:13" ht="15" x14ac:dyDescent="0.25">
      <c r="A4">
        <f ca="1">MOD(ROUND(RAND()*A1+0.5,0),A1)</f>
        <v>12</v>
      </c>
      <c r="B4" t="str">
        <f ca="1">F4&amp;" + ("&amp;G4&amp;") ="</f>
        <v>7 + (-4) =</v>
      </c>
      <c r="C4">
        <f ca="1">F4+G4</f>
        <v>3</v>
      </c>
      <c r="F4">
        <f ca="1">ROUND(RAND()*$F$1+1.5,0)</f>
        <v>7</v>
      </c>
      <c r="G4">
        <f ca="1">-ROUND(RAND()*$G$1+1.5,0)</f>
        <v>-4</v>
      </c>
      <c r="M4" s="2"/>
    </row>
    <row r="5" spans="1:13" ht="15" x14ac:dyDescent="0.25">
      <c r="A5">
        <f ca="1">MOD(A4+$A$2,$A$1)</f>
        <v>2</v>
      </c>
      <c r="B5" t="str">
        <f ca="1">F5&amp;" + "&amp;G5&amp;" ="</f>
        <v>6 + 2 =</v>
      </c>
      <c r="C5">
        <f ca="1">F5+G5</f>
        <v>8</v>
      </c>
      <c r="F5">
        <f ca="1">ROUND(RAND()*$F$1+1.5,0)</f>
        <v>6</v>
      </c>
      <c r="G5">
        <f ca="1">ROUND(RAND()*$G$1+1.5,0)</f>
        <v>2</v>
      </c>
      <c r="M5" s="2"/>
    </row>
    <row r="6" spans="1:13" ht="15" x14ac:dyDescent="0.25">
      <c r="A6">
        <f ca="1">MOD(A5+$A$2,$A$1)</f>
        <v>9</v>
      </c>
      <c r="B6" t="str">
        <f ca="1">F6&amp;" + "&amp;G6&amp;" ="</f>
        <v>-7 + 2 =</v>
      </c>
      <c r="C6">
        <f ca="1">F6+G6</f>
        <v>-5</v>
      </c>
      <c r="F6">
        <f ca="1">-ROUND(RAND()*$F$1+1.5,0)</f>
        <v>-7</v>
      </c>
      <c r="G6">
        <f ca="1">ROUND(RAND()*$G$1+1.5,0)</f>
        <v>2</v>
      </c>
      <c r="M6" s="2"/>
    </row>
    <row r="7" spans="1:13" ht="15" x14ac:dyDescent="0.25">
      <c r="A7">
        <f t="shared" ref="A7:A20" ca="1" si="0">MOD(A6+$A$2,$A$1)</f>
        <v>16</v>
      </c>
      <c r="B7" t="str">
        <f ca="1">F7&amp;" + ("&amp;G7&amp;") ="</f>
        <v>-4 + (-5) =</v>
      </c>
      <c r="C7">
        <f ca="1">F7+G7</f>
        <v>-9</v>
      </c>
      <c r="F7">
        <f ca="1">-ROUND(RAND()*$F$1+1.5,0)</f>
        <v>-4</v>
      </c>
      <c r="G7">
        <f ca="1">-ROUND(RAND()*$G$1+1.5,0)</f>
        <v>-5</v>
      </c>
      <c r="M7" s="2"/>
    </row>
    <row r="8" spans="1:13" ht="15" x14ac:dyDescent="0.25">
      <c r="A8">
        <f t="shared" ca="1" si="0"/>
        <v>6</v>
      </c>
      <c r="B8" t="str">
        <f ca="1">F8&amp;" - ("&amp;G8&amp;") ="</f>
        <v>5 - (-4) =</v>
      </c>
      <c r="C8">
        <f ca="1">F8-G8</f>
        <v>9</v>
      </c>
      <c r="F8">
        <f ca="1">ROUND(RAND()*$F$1+1.5,0)</f>
        <v>5</v>
      </c>
      <c r="G8">
        <f ca="1">-ROUND(RAND()*$G$1+1.5,0)</f>
        <v>-4</v>
      </c>
      <c r="M8" s="2"/>
    </row>
    <row r="9" spans="1:13" ht="15" x14ac:dyDescent="0.25">
      <c r="A9">
        <f t="shared" ca="1" si="0"/>
        <v>13</v>
      </c>
      <c r="B9" t="str">
        <f ca="1">F9&amp;" - "&amp;G9&amp;" ="</f>
        <v>2 - 6 =</v>
      </c>
      <c r="C9">
        <f ca="1">F9-G9</f>
        <v>-4</v>
      </c>
      <c r="F9">
        <f ca="1">ROUND(RAND()*$F$1+1.5,0)</f>
        <v>2</v>
      </c>
      <c r="G9">
        <f ca="1">ROUND(RAND()*$G$1+1.5,0)</f>
        <v>6</v>
      </c>
      <c r="M9" s="2"/>
    </row>
    <row r="10" spans="1:13" ht="15" x14ac:dyDescent="0.25">
      <c r="A10">
        <f t="shared" ca="1" si="0"/>
        <v>3</v>
      </c>
      <c r="B10" t="str">
        <f ca="1">F10&amp;" - "&amp;G10&amp;" ="</f>
        <v>-4 - 5 =</v>
      </c>
      <c r="C10">
        <f ca="1">F10-G10</f>
        <v>-9</v>
      </c>
      <c r="F10">
        <f ca="1">-ROUND(RAND()*$F$1+1.5,0)</f>
        <v>-4</v>
      </c>
      <c r="G10">
        <f ca="1">ROUND(RAND()*$G$1+1.5,0)</f>
        <v>5</v>
      </c>
      <c r="M10" s="2"/>
    </row>
    <row r="11" spans="1:13" ht="15" x14ac:dyDescent="0.25">
      <c r="A11">
        <f t="shared" ca="1" si="0"/>
        <v>10</v>
      </c>
      <c r="B11" t="str">
        <f ca="1">F11&amp;" - ("&amp;G11&amp;") ="</f>
        <v>-5 - (-2) =</v>
      </c>
      <c r="C11">
        <f ca="1">F11-G11</f>
        <v>-3</v>
      </c>
      <c r="F11">
        <f ca="1">-ROUND(RAND()*$F$1+1.5,0)</f>
        <v>-5</v>
      </c>
      <c r="G11">
        <f ca="1">-ROUND(RAND()*$G$1+1.5,0)</f>
        <v>-2</v>
      </c>
      <c r="M11" s="2"/>
    </row>
    <row r="12" spans="1:13" ht="15" x14ac:dyDescent="0.25">
      <c r="A12">
        <f t="shared" ca="1" si="0"/>
        <v>0</v>
      </c>
      <c r="B12" t="str">
        <f ca="1">F12&amp;" + ("&amp;G12&amp;") ="</f>
        <v>2 + (-6) =</v>
      </c>
      <c r="C12">
        <f ca="1">F12+G12</f>
        <v>-4</v>
      </c>
      <c r="F12">
        <f ca="1">ROUND(RAND()*$F$1+1.5,0)</f>
        <v>2</v>
      </c>
      <c r="G12">
        <f ca="1">-ROUND(RAND()*$G$1+1.5,0)</f>
        <v>-6</v>
      </c>
      <c r="M12" s="2"/>
    </row>
    <row r="13" spans="1:13" ht="15" x14ac:dyDescent="0.25">
      <c r="A13">
        <f t="shared" ca="1" si="0"/>
        <v>7</v>
      </c>
      <c r="B13" t="str">
        <f ca="1">F13&amp;" + "&amp;G13&amp;" ="</f>
        <v>5 + 2 =</v>
      </c>
      <c r="C13">
        <f ca="1">F13+G13</f>
        <v>7</v>
      </c>
      <c r="F13">
        <f ca="1">ROUND(RAND()*$F$1+1.5,0)</f>
        <v>5</v>
      </c>
      <c r="G13">
        <f ca="1">ROUND(RAND()*$G$1+1.5,0)</f>
        <v>2</v>
      </c>
      <c r="M13" s="2"/>
    </row>
    <row r="14" spans="1:13" ht="15" x14ac:dyDescent="0.25">
      <c r="A14">
        <f t="shared" ca="1" si="0"/>
        <v>14</v>
      </c>
      <c r="B14" t="str">
        <f ca="1">F14&amp;" + "&amp;G14&amp;" ="</f>
        <v>-4 + 6 =</v>
      </c>
      <c r="C14">
        <f ca="1">F14+G14</f>
        <v>2</v>
      </c>
      <c r="F14">
        <f ca="1">-ROUND(RAND()*$F$1+1.5,0)</f>
        <v>-4</v>
      </c>
      <c r="G14">
        <f ca="1">ROUND(RAND()*$G$1+1.5,0)</f>
        <v>6</v>
      </c>
      <c r="M14" s="2"/>
    </row>
    <row r="15" spans="1:13" ht="15" x14ac:dyDescent="0.25">
      <c r="A15">
        <f t="shared" ca="1" si="0"/>
        <v>4</v>
      </c>
      <c r="B15" t="str">
        <f ca="1">F15&amp;" + ("&amp;G15&amp;") ="</f>
        <v>-7 + (-2) =</v>
      </c>
      <c r="C15">
        <f ca="1">F15+G15</f>
        <v>-9</v>
      </c>
      <c r="F15">
        <f ca="1">-ROUND(RAND()*$F$1+1.5,0)</f>
        <v>-7</v>
      </c>
      <c r="G15">
        <f ca="1">-ROUND(RAND()*$G$1+1.5,0)</f>
        <v>-2</v>
      </c>
      <c r="M15" s="2"/>
    </row>
    <row r="16" spans="1:13" ht="15" x14ac:dyDescent="0.25">
      <c r="A16">
        <f t="shared" ca="1" si="0"/>
        <v>11</v>
      </c>
      <c r="B16" t="str">
        <f ca="1">F16&amp;" - ("&amp;G16&amp;") ="</f>
        <v>7 - (-2) =</v>
      </c>
      <c r="C16">
        <f ca="1">F16-G16</f>
        <v>9</v>
      </c>
      <c r="F16">
        <f ca="1">ROUND(RAND()*$F$1+1.5,0)</f>
        <v>7</v>
      </c>
      <c r="G16">
        <f ca="1">-ROUND(RAND()*$G$1+1.5,0)</f>
        <v>-2</v>
      </c>
      <c r="M16" s="2"/>
    </row>
    <row r="17" spans="1:13" ht="15" x14ac:dyDescent="0.25">
      <c r="A17">
        <f t="shared" ca="1" si="0"/>
        <v>1</v>
      </c>
      <c r="B17" t="str">
        <f ca="1">F17&amp;" - "&amp;G17&amp;" ="</f>
        <v>4 - 6 =</v>
      </c>
      <c r="C17">
        <f ca="1">F17-G17</f>
        <v>-2</v>
      </c>
      <c r="F17">
        <f ca="1">ROUND(RAND()*$F$1+1.5,0)</f>
        <v>4</v>
      </c>
      <c r="G17">
        <f ca="1">ROUND(RAND()*$G$1+1.5,0)</f>
        <v>6</v>
      </c>
      <c r="M17" s="2"/>
    </row>
    <row r="18" spans="1:13" ht="15" x14ac:dyDescent="0.25">
      <c r="A18">
        <f t="shared" ca="1" si="0"/>
        <v>8</v>
      </c>
      <c r="B18" t="str">
        <f ca="1">F18&amp;" - "&amp;G18&amp;" ="</f>
        <v>-4 - 3 =</v>
      </c>
      <c r="C18">
        <f ca="1">F18-G18</f>
        <v>-7</v>
      </c>
      <c r="F18">
        <f ca="1">-ROUND(RAND()*$F$1+1.5,0)</f>
        <v>-4</v>
      </c>
      <c r="G18">
        <f ca="1">ROUND(RAND()*$G$1+1.5,0)</f>
        <v>3</v>
      </c>
      <c r="M18" s="2"/>
    </row>
    <row r="19" spans="1:13" ht="15" x14ac:dyDescent="0.25">
      <c r="A19">
        <f t="shared" ca="1" si="0"/>
        <v>15</v>
      </c>
      <c r="B19" t="str">
        <f ca="1">F19&amp;" - ("&amp;G19&amp;") ="</f>
        <v>-7 - (-7) =</v>
      </c>
      <c r="C19">
        <f ca="1">F19-G19</f>
        <v>0</v>
      </c>
      <c r="F19">
        <f ca="1">-ROUND(RAND()*$F$1+1.5,0)</f>
        <v>-7</v>
      </c>
      <c r="G19">
        <f ca="1">-ROUND(RAND()*$G$1+1.5,0)</f>
        <v>-7</v>
      </c>
      <c r="M19" s="2"/>
    </row>
    <row r="20" spans="1:13" ht="15" x14ac:dyDescent="0.25">
      <c r="A20">
        <f t="shared" ca="1" si="0"/>
        <v>5</v>
      </c>
      <c r="B20" t="str">
        <f ca="1">F20&amp;" + ("&amp;G20&amp;") ="</f>
        <v>4 + (-2) =</v>
      </c>
      <c r="C20">
        <f ca="1">F20+G20</f>
        <v>2</v>
      </c>
      <c r="F20">
        <f ca="1">ROUND(RAND()*$F$1+1.5,0)</f>
        <v>4</v>
      </c>
      <c r="G20">
        <f ca="1">-ROUND(RAND()*$G$1+1.5,0)</f>
        <v>-2</v>
      </c>
      <c r="M20" s="2"/>
    </row>
    <row r="21" spans="1:13" ht="15" x14ac:dyDescent="0.25">
      <c r="M21" s="2"/>
    </row>
    <row r="22" spans="1:13" x14ac:dyDescent="0.25">
      <c r="D22" s="8"/>
    </row>
    <row r="23" spans="1:13" ht="15" x14ac:dyDescent="0.25">
      <c r="B23" s="1"/>
      <c r="C23" s="1"/>
    </row>
    <row r="24" spans="1:13" x14ac:dyDescent="0.25">
      <c r="A24">
        <v>31</v>
      </c>
      <c r="B24" t="s">
        <v>8</v>
      </c>
      <c r="F24">
        <v>6</v>
      </c>
      <c r="G24">
        <v>6</v>
      </c>
      <c r="I24" t="str">
        <f>"= "&amp;C24&amp;"€ + "&amp;ROUND(C24*D24/100,2)&amp;"€ = "&amp;F24&amp;"€"</f>
        <v>= € + 0€ = 6€</v>
      </c>
    </row>
    <row r="25" spans="1:13" x14ac:dyDescent="0.25">
      <c r="A25">
        <f ca="1">ROUND(RAND()*$F$1+1.5,0)</f>
        <v>3</v>
      </c>
      <c r="E25" t="s">
        <v>9</v>
      </c>
      <c r="I25" t="str">
        <f>"= "&amp;C25&amp;"€ - "&amp;ROUND(C25*D25/100,2)&amp;"€ = "&amp;F25&amp;"€"</f>
        <v>= € - 0€ = €</v>
      </c>
    </row>
    <row r="26" spans="1:13" x14ac:dyDescent="0.25">
      <c r="F26" t="s">
        <v>10</v>
      </c>
      <c r="G26" t="s">
        <v>10</v>
      </c>
      <c r="H26" t="s">
        <v>10</v>
      </c>
      <c r="I26" t="str">
        <f>"= "&amp;C26&amp;"€ + "&amp;ROUND(C26*D26/100,2)&amp;"€ = "&amp;F26&amp;"€"</f>
        <v>= € + 0€ = Zufallszahl€</v>
      </c>
    </row>
    <row r="27" spans="1:13" x14ac:dyDescent="0.25">
      <c r="A27">
        <v>1</v>
      </c>
      <c r="B27" t="str">
        <f ca="1">F27&amp;" + ("&amp;G27&amp;") + "&amp;H27&amp;" ="</f>
        <v>3 + (-4) + 3 =</v>
      </c>
      <c r="C27">
        <f ca="1">F27+G27+H27</f>
        <v>2</v>
      </c>
      <c r="F27">
        <f ca="1">ROUND(RAND()*$F$1+1.5,0)</f>
        <v>3</v>
      </c>
      <c r="G27">
        <f ca="1">-ROUND(RAND()*$G$1+1.5,0)</f>
        <v>-4</v>
      </c>
      <c r="H27">
        <f ca="1">ROUND(RAND()*$G$1+1.5,0)</f>
        <v>3</v>
      </c>
      <c r="I27" t="str">
        <f ca="1">"= "&amp;C27&amp;"€ - "&amp;ROUND(C27*D27/100,2)&amp;"€ = "&amp;F27&amp;"€"</f>
        <v>= 2€ - 0€ = 3€</v>
      </c>
    </row>
    <row r="28" spans="1:13" x14ac:dyDescent="0.25">
      <c r="A28">
        <f ca="1">MOD(A27+$A$25,$A$24)</f>
        <v>4</v>
      </c>
      <c r="B28" t="str">
        <f ca="1">F28&amp;" + "&amp;G28&amp;" + "&amp;H28&amp;" ="</f>
        <v>-3 + 5 + 4 =</v>
      </c>
      <c r="C28">
        <f ca="1">F28+G28+H28</f>
        <v>6</v>
      </c>
      <c r="F28">
        <f ca="1">-ROUND(RAND()*$F$1+1.5,0)</f>
        <v>-3</v>
      </c>
      <c r="G28">
        <f ca="1">ROUND(RAND()*$G$1+1.5,0)</f>
        <v>5</v>
      </c>
      <c r="H28">
        <f t="shared" ref="H28:H34" ca="1" si="1">ROUND(RAND()*$G$1+1.5,0)</f>
        <v>4</v>
      </c>
      <c r="I28" t="str">
        <f ca="1">"= "&amp;C28&amp;"€ + "&amp;ROUND(C28*D28/100,2)&amp;"€ = "&amp;F28&amp;"€"</f>
        <v>= 6€ + 0€ = -3€</v>
      </c>
    </row>
    <row r="29" spans="1:13" x14ac:dyDescent="0.25">
      <c r="A29">
        <f t="shared" ref="A29:A58" ca="1" si="2">MOD(A28+$A$25,$A$24)</f>
        <v>7</v>
      </c>
      <c r="B29" t="str">
        <f ca="1">F29&amp;" + "&amp;G29&amp;" + "&amp;H29&amp;" ="</f>
        <v>-3 + 7 + 7 =</v>
      </c>
      <c r="C29">
        <f ca="1">F29+G29+H29</f>
        <v>11</v>
      </c>
      <c r="F29">
        <f ca="1">-ROUND(RAND()*$F$1+1.5,0)</f>
        <v>-3</v>
      </c>
      <c r="G29">
        <f ca="1">ROUND(RAND()*$G$1+1.5,0)</f>
        <v>7</v>
      </c>
      <c r="H29">
        <f t="shared" ca="1" si="1"/>
        <v>7</v>
      </c>
      <c r="I29" t="str">
        <f ca="1">"= "&amp;C29&amp;"€ - "&amp;ROUND(C29*D29/100,2)&amp;"€ = "&amp;F29&amp;"€"</f>
        <v>= 11€ - 0€ = -3€</v>
      </c>
    </row>
    <row r="30" spans="1:13" x14ac:dyDescent="0.25">
      <c r="A30">
        <f t="shared" ca="1" si="2"/>
        <v>10</v>
      </c>
      <c r="B30" t="str">
        <f ca="1">F30&amp;" + ("&amp;G30&amp;") + "&amp;H30&amp;" ="</f>
        <v>-7 + (-3) + 3 =</v>
      </c>
      <c r="C30">
        <f ca="1">F30+G30+H30</f>
        <v>-7</v>
      </c>
      <c r="F30">
        <f ca="1">-ROUND(RAND()*$F$1+1.5,0)</f>
        <v>-7</v>
      </c>
      <c r="G30">
        <f ca="1">-ROUND(RAND()*$G$1+1.5,0)</f>
        <v>-3</v>
      </c>
      <c r="H30">
        <f t="shared" ca="1" si="1"/>
        <v>3</v>
      </c>
      <c r="I30" t="str">
        <f ca="1">"= "&amp;C30&amp;"€ + "&amp;ROUND(C30*D30/100,2)&amp;"€ = "&amp;F30&amp;"€"</f>
        <v>= -7€ + 0€ = -7€</v>
      </c>
    </row>
    <row r="31" spans="1:13" x14ac:dyDescent="0.25">
      <c r="A31">
        <f t="shared" ca="1" si="2"/>
        <v>13</v>
      </c>
      <c r="B31" t="str">
        <f ca="1">F31&amp;" - ("&amp;G31&amp;") + "&amp;H31&amp;" ="</f>
        <v>5 - (-6) + 5 =</v>
      </c>
      <c r="C31">
        <f ca="1">F31-G31+H31</f>
        <v>16</v>
      </c>
      <c r="F31">
        <f ca="1">ROUND(RAND()*$F$1+1.5,0)</f>
        <v>5</v>
      </c>
      <c r="G31">
        <f ca="1">-ROUND(RAND()*$G$1+1.5,0)</f>
        <v>-6</v>
      </c>
      <c r="H31">
        <f t="shared" ca="1" si="1"/>
        <v>5</v>
      </c>
      <c r="I31" t="str">
        <f ca="1">"= "&amp;C31&amp;"€ - "&amp;ROUND(C31*D31/100,2)&amp;"€ = "&amp;F31&amp;"€"</f>
        <v>= 16€ - 0€ = 5€</v>
      </c>
    </row>
    <row r="32" spans="1:13" x14ac:dyDescent="0.25">
      <c r="A32">
        <f t="shared" ca="1" si="2"/>
        <v>16</v>
      </c>
      <c r="B32" t="str">
        <f ca="1">F32&amp;" - "&amp;G32&amp;" + "&amp;H32&amp;" ="</f>
        <v>4 - 6 + 7 =</v>
      </c>
      <c r="C32">
        <f ca="1">F32-G32+H32</f>
        <v>5</v>
      </c>
      <c r="F32">
        <f ca="1">ROUND(RAND()*$F$1+1.5,0)</f>
        <v>4</v>
      </c>
      <c r="G32">
        <f ca="1">ROUND(RAND()*$G$1+1.5,0)</f>
        <v>6</v>
      </c>
      <c r="H32">
        <f t="shared" ca="1" si="1"/>
        <v>7</v>
      </c>
      <c r="I32" t="str">
        <f ca="1">"= "&amp;C32&amp;"€ + "&amp;ROUND(C32*D32/100,2)&amp;"€ = "&amp;F32&amp;"€"</f>
        <v>= 5€ + 0€ = 4€</v>
      </c>
    </row>
    <row r="33" spans="1:8" x14ac:dyDescent="0.25">
      <c r="A33">
        <f t="shared" ca="1" si="2"/>
        <v>19</v>
      </c>
      <c r="B33" t="str">
        <f ca="1">F33&amp;" - "&amp;G33&amp;" + "&amp;H33&amp;" ="</f>
        <v>-2 - 3 + 5 =</v>
      </c>
      <c r="C33">
        <f ca="1">F33-G33+H33</f>
        <v>0</v>
      </c>
      <c r="F33">
        <f ca="1">-ROUND(RAND()*$F$1+1.5,0)</f>
        <v>-2</v>
      </c>
      <c r="G33">
        <f ca="1">ROUND(RAND()*$G$1+1.5,0)</f>
        <v>3</v>
      </c>
      <c r="H33">
        <f t="shared" ca="1" si="1"/>
        <v>5</v>
      </c>
    </row>
    <row r="34" spans="1:8" x14ac:dyDescent="0.25">
      <c r="A34">
        <f t="shared" ca="1" si="2"/>
        <v>22</v>
      </c>
      <c r="B34" t="str">
        <f ca="1">F34&amp;" - ("&amp;G34&amp;") + "&amp;H34&amp;" ="</f>
        <v>-7 - (-2) + 2 =</v>
      </c>
      <c r="C34">
        <f ca="1">F34-G34+H34</f>
        <v>-3</v>
      </c>
      <c r="F34">
        <f ca="1">-ROUND(RAND()*$F$1+1.5,0)</f>
        <v>-7</v>
      </c>
      <c r="G34">
        <f ca="1">-ROUND(RAND()*$G$1+1.5,0)</f>
        <v>-2</v>
      </c>
      <c r="H34">
        <f t="shared" ca="1" si="1"/>
        <v>2</v>
      </c>
    </row>
    <row r="35" spans="1:8" x14ac:dyDescent="0.25">
      <c r="A35">
        <f t="shared" ca="1" si="2"/>
        <v>25</v>
      </c>
      <c r="B35" t="str">
        <f ca="1">F35&amp;" + ("&amp;G35&amp;") + ("&amp;H35&amp;") ="</f>
        <v>3 + (-6) + (-7) =</v>
      </c>
      <c r="C35">
        <f ca="1">F35+G35+H35</f>
        <v>-10</v>
      </c>
      <c r="F35">
        <f ca="1">ROUND(RAND()*$F$1+1.5,0)</f>
        <v>3</v>
      </c>
      <c r="G35">
        <f ca="1">-ROUND(RAND()*$G$1+1.5,0)</f>
        <v>-6</v>
      </c>
      <c r="H35">
        <f ca="1">-ROUND(RAND()*$G$1+1.5,0)</f>
        <v>-7</v>
      </c>
    </row>
    <row r="36" spans="1:8" x14ac:dyDescent="0.25">
      <c r="A36">
        <f t="shared" ca="1" si="2"/>
        <v>28</v>
      </c>
      <c r="B36" t="str">
        <f ca="1">F36&amp;" + "&amp;G36&amp;" + ("&amp;H36&amp;") ="</f>
        <v>4 + 5 + (-3) =</v>
      </c>
      <c r="C36">
        <f ca="1">F36+G36+H36</f>
        <v>6</v>
      </c>
      <c r="F36">
        <f ca="1">ROUND(RAND()*$F$1+1.5,0)</f>
        <v>4</v>
      </c>
      <c r="G36">
        <f ca="1">ROUND(RAND()*$G$1+1.5,0)</f>
        <v>5</v>
      </c>
      <c r="H36">
        <f t="shared" ref="H36:H42" ca="1" si="3">-ROUND(RAND()*$G$1+1.5,0)</f>
        <v>-3</v>
      </c>
    </row>
    <row r="37" spans="1:8" x14ac:dyDescent="0.25">
      <c r="A37">
        <f t="shared" ca="1" si="2"/>
        <v>0</v>
      </c>
      <c r="B37" t="str">
        <f ca="1">F37&amp;" + "&amp;G37&amp;" + ("&amp;H37&amp;") ="</f>
        <v>-6 + 5 + (-3) =</v>
      </c>
      <c r="C37">
        <f ca="1">F37+G37+H37</f>
        <v>-4</v>
      </c>
      <c r="F37">
        <f ca="1">-ROUND(RAND()*$F$1+1.5,0)</f>
        <v>-6</v>
      </c>
      <c r="G37">
        <f ca="1">ROUND(RAND()*$G$1+1.5,0)</f>
        <v>5</v>
      </c>
      <c r="H37">
        <f t="shared" ca="1" si="3"/>
        <v>-3</v>
      </c>
    </row>
    <row r="38" spans="1:8" x14ac:dyDescent="0.25">
      <c r="A38">
        <f t="shared" ca="1" si="2"/>
        <v>3</v>
      </c>
      <c r="B38" t="str">
        <f ca="1">F38&amp;" + ("&amp;G38&amp;") + ("&amp;H38&amp;") ="</f>
        <v>-7 + (-2) + (-4) =</v>
      </c>
      <c r="C38">
        <f ca="1">F38+G38+H38</f>
        <v>-13</v>
      </c>
      <c r="F38">
        <f ca="1">-ROUND(RAND()*$F$1+1.5,0)</f>
        <v>-7</v>
      </c>
      <c r="G38">
        <f ca="1">-ROUND(RAND()*$G$1+1.5,0)</f>
        <v>-2</v>
      </c>
      <c r="H38">
        <f t="shared" ca="1" si="3"/>
        <v>-4</v>
      </c>
    </row>
    <row r="39" spans="1:8" x14ac:dyDescent="0.25">
      <c r="A39">
        <f t="shared" ca="1" si="2"/>
        <v>6</v>
      </c>
      <c r="B39" t="str">
        <f ca="1">F39&amp;" - ("&amp;G39&amp;") + ("&amp;H39&amp;") ="</f>
        <v>3 - (-7) + (-4) =</v>
      </c>
      <c r="C39">
        <f ca="1">F39-G39+H39</f>
        <v>6</v>
      </c>
      <c r="F39">
        <f ca="1">ROUND(RAND()*$F$1+1.5,0)</f>
        <v>3</v>
      </c>
      <c r="G39">
        <f ca="1">-ROUND(RAND()*$G$1+1.5,0)</f>
        <v>-7</v>
      </c>
      <c r="H39">
        <f t="shared" ca="1" si="3"/>
        <v>-4</v>
      </c>
    </row>
    <row r="40" spans="1:8" x14ac:dyDescent="0.25">
      <c r="A40">
        <f t="shared" ca="1" si="2"/>
        <v>9</v>
      </c>
      <c r="B40" t="str">
        <f ca="1">F40&amp;" - "&amp;G40&amp;" + ("&amp;H40&amp;") ="</f>
        <v>6 - 6 + (-6) =</v>
      </c>
      <c r="C40">
        <f ca="1">F40-G40+H40</f>
        <v>-6</v>
      </c>
      <c r="F40">
        <f ca="1">ROUND(RAND()*$F$1+1.5,0)</f>
        <v>6</v>
      </c>
      <c r="G40">
        <f ca="1">ROUND(RAND()*$G$1+1.5,0)</f>
        <v>6</v>
      </c>
      <c r="H40">
        <f t="shared" ca="1" si="3"/>
        <v>-6</v>
      </c>
    </row>
    <row r="41" spans="1:8" x14ac:dyDescent="0.25">
      <c r="A41">
        <f t="shared" ca="1" si="2"/>
        <v>12</v>
      </c>
      <c r="B41" t="str">
        <f ca="1">F41&amp;" - "&amp;G41&amp;" + ("&amp;H41&amp;") ="</f>
        <v>-5 - 5 + (-2) =</v>
      </c>
      <c r="C41">
        <f ca="1">F41-G41+H41</f>
        <v>-12</v>
      </c>
      <c r="F41">
        <f ca="1">-ROUND(RAND()*$F$1+1.5,0)</f>
        <v>-5</v>
      </c>
      <c r="G41">
        <f ca="1">ROUND(RAND()*$G$1+1.5,0)</f>
        <v>5</v>
      </c>
      <c r="H41">
        <f t="shared" ca="1" si="3"/>
        <v>-2</v>
      </c>
    </row>
    <row r="42" spans="1:8" x14ac:dyDescent="0.25">
      <c r="A42">
        <f t="shared" ca="1" si="2"/>
        <v>15</v>
      </c>
      <c r="B42" t="str">
        <f ca="1">F42&amp;" - ("&amp;G42&amp;") + ("&amp;H42&amp;") ="</f>
        <v>-5 - (-5) + (-3) =</v>
      </c>
      <c r="C42">
        <f ca="1">F42-G42+H42</f>
        <v>-3</v>
      </c>
      <c r="F42">
        <f ca="1">-ROUND(RAND()*$F$1+1.5,0)</f>
        <v>-5</v>
      </c>
      <c r="G42">
        <f ca="1">-ROUND(RAND()*$G$1+1.5,0)</f>
        <v>-5</v>
      </c>
      <c r="H42">
        <f t="shared" ca="1" si="3"/>
        <v>-3</v>
      </c>
    </row>
    <row r="43" spans="1:8" x14ac:dyDescent="0.25">
      <c r="A43">
        <f t="shared" ca="1" si="2"/>
        <v>18</v>
      </c>
      <c r="B43" t="str">
        <f ca="1">F43&amp;" + ("&amp;G43&amp;") - "&amp;H43&amp;" ="</f>
        <v>5 + (-4) - 4 =</v>
      </c>
      <c r="C43">
        <f ca="1">F43+G43-H43</f>
        <v>-3</v>
      </c>
      <c r="F43">
        <f ca="1">ROUND(RAND()*$F$1+1.5,0)</f>
        <v>5</v>
      </c>
      <c r="G43">
        <f ca="1">-ROUND(RAND()*$G$1+1.5,0)</f>
        <v>-4</v>
      </c>
      <c r="H43">
        <f ca="1">ROUND(RAND()*$G$1+1.5,0)</f>
        <v>4</v>
      </c>
    </row>
    <row r="44" spans="1:8" x14ac:dyDescent="0.25">
      <c r="A44">
        <f t="shared" ca="1" si="2"/>
        <v>21</v>
      </c>
      <c r="B44" t="str">
        <f ca="1">F44&amp;" + "&amp;G44&amp;" - "&amp;H44&amp;" ="</f>
        <v>5 + 2 - 7 =</v>
      </c>
      <c r="C44">
        <f ca="1">F44+G44-H44</f>
        <v>0</v>
      </c>
      <c r="F44">
        <f ca="1">ROUND(RAND()*$F$1+1.5,0)</f>
        <v>5</v>
      </c>
      <c r="G44">
        <f ca="1">ROUND(RAND()*$G$1+1.5,0)</f>
        <v>2</v>
      </c>
      <c r="H44">
        <f t="shared" ref="H44:H50" ca="1" si="4">ROUND(RAND()*$G$1+1.5,0)</f>
        <v>7</v>
      </c>
    </row>
    <row r="45" spans="1:8" x14ac:dyDescent="0.25">
      <c r="A45">
        <f t="shared" ca="1" si="2"/>
        <v>24</v>
      </c>
      <c r="B45" t="str">
        <f ca="1">F45&amp;" + "&amp;G45&amp;" - "&amp;H45&amp;" ="</f>
        <v>-6 + 3 - 2 =</v>
      </c>
      <c r="C45">
        <f ca="1">F45+G45-H45</f>
        <v>-5</v>
      </c>
      <c r="F45">
        <f ca="1">-ROUND(RAND()*$F$1+1.5,0)</f>
        <v>-6</v>
      </c>
      <c r="G45">
        <f ca="1">ROUND(RAND()*$G$1+1.5,0)</f>
        <v>3</v>
      </c>
      <c r="H45">
        <f t="shared" ca="1" si="4"/>
        <v>2</v>
      </c>
    </row>
    <row r="46" spans="1:8" x14ac:dyDescent="0.25">
      <c r="A46">
        <f t="shared" ca="1" si="2"/>
        <v>27</v>
      </c>
      <c r="B46" t="str">
        <f ca="1">F46&amp;" + ("&amp;G46&amp;") - "&amp;H46&amp;" ="</f>
        <v>-6 + (-4) - 4 =</v>
      </c>
      <c r="C46">
        <f ca="1">F46+G46-H46</f>
        <v>-14</v>
      </c>
      <c r="F46">
        <f ca="1">-ROUND(RAND()*$F$1+1.5,0)</f>
        <v>-6</v>
      </c>
      <c r="G46">
        <f ca="1">-ROUND(RAND()*$G$1+1.5,0)</f>
        <v>-4</v>
      </c>
      <c r="H46">
        <f t="shared" ca="1" si="4"/>
        <v>4</v>
      </c>
    </row>
    <row r="47" spans="1:8" x14ac:dyDescent="0.25">
      <c r="A47">
        <f t="shared" ca="1" si="2"/>
        <v>30</v>
      </c>
      <c r="B47" t="str">
        <f ca="1">F47&amp;" - ("&amp;G47&amp;") - "&amp;H47&amp;" ="</f>
        <v>4 - (-7) - 2 =</v>
      </c>
      <c r="C47">
        <f ca="1">F47-G47-H47</f>
        <v>9</v>
      </c>
      <c r="F47">
        <f ca="1">ROUND(RAND()*$F$1+1.5,0)</f>
        <v>4</v>
      </c>
      <c r="G47">
        <f ca="1">-ROUND(RAND()*$G$1+1.5,0)</f>
        <v>-7</v>
      </c>
      <c r="H47">
        <f t="shared" ca="1" si="4"/>
        <v>2</v>
      </c>
    </row>
    <row r="48" spans="1:8" x14ac:dyDescent="0.25">
      <c r="A48">
        <f t="shared" ca="1" si="2"/>
        <v>2</v>
      </c>
      <c r="B48" t="str">
        <f ca="1">F48&amp;" - "&amp;G48&amp;" - "&amp;H48&amp;" ="</f>
        <v>2 - 7 - 5 =</v>
      </c>
      <c r="C48">
        <f ca="1">F48-G48-H48</f>
        <v>-10</v>
      </c>
      <c r="F48">
        <f ca="1">ROUND(RAND()*$F$1+1.5,0)</f>
        <v>2</v>
      </c>
      <c r="G48">
        <f ca="1">ROUND(RAND()*$G$1+1.5,0)</f>
        <v>7</v>
      </c>
      <c r="H48">
        <f t="shared" ca="1" si="4"/>
        <v>5</v>
      </c>
    </row>
    <row r="49" spans="1:13" x14ac:dyDescent="0.25">
      <c r="A49">
        <f t="shared" ca="1" si="2"/>
        <v>5</v>
      </c>
      <c r="B49" t="str">
        <f ca="1">F49&amp;" - "&amp;G49&amp;" - "&amp;H49&amp;" ="</f>
        <v>-6 - 5 - 7 =</v>
      </c>
      <c r="C49">
        <f ca="1">F49-G49-H49</f>
        <v>-18</v>
      </c>
      <c r="F49">
        <f ca="1">-ROUND(RAND()*$F$1+1.5,0)</f>
        <v>-6</v>
      </c>
      <c r="G49">
        <f ca="1">ROUND(RAND()*$G$1+1.5,0)</f>
        <v>5</v>
      </c>
      <c r="H49">
        <f t="shared" ca="1" si="4"/>
        <v>7</v>
      </c>
    </row>
    <row r="50" spans="1:13" x14ac:dyDescent="0.25">
      <c r="A50">
        <f t="shared" ca="1" si="2"/>
        <v>8</v>
      </c>
      <c r="B50" t="str">
        <f ca="1">F50&amp;" - ("&amp;G50&amp;") - "&amp;H50&amp;" ="</f>
        <v>-3 - (-4) - 5 =</v>
      </c>
      <c r="C50">
        <f ca="1">F50-G50-H50</f>
        <v>-4</v>
      </c>
      <c r="F50">
        <f ca="1">-ROUND(RAND()*$F$1+1.5,0)</f>
        <v>-3</v>
      </c>
      <c r="G50">
        <f ca="1">-ROUND(RAND()*$G$1+1.5,0)</f>
        <v>-4</v>
      </c>
      <c r="H50">
        <f t="shared" ca="1" si="4"/>
        <v>5</v>
      </c>
    </row>
    <row r="51" spans="1:13" x14ac:dyDescent="0.25">
      <c r="A51">
        <f t="shared" ca="1" si="2"/>
        <v>11</v>
      </c>
      <c r="B51" t="str">
        <f ca="1">F51&amp;" + ("&amp;G51&amp;") - ("&amp;H51&amp;") ="</f>
        <v>2 + (-4) - (-4) =</v>
      </c>
      <c r="C51">
        <f ca="1">F51+G51-H51</f>
        <v>2</v>
      </c>
      <c r="F51">
        <f ca="1">ROUND(RAND()*$F$1+1.5,0)</f>
        <v>2</v>
      </c>
      <c r="G51">
        <f ca="1">-ROUND(RAND()*$G$1+1.5,0)</f>
        <v>-4</v>
      </c>
      <c r="H51">
        <f ca="1">-ROUND(RAND()*$G$1+1.5,0)</f>
        <v>-4</v>
      </c>
    </row>
    <row r="52" spans="1:13" x14ac:dyDescent="0.25">
      <c r="A52">
        <f t="shared" ca="1" si="2"/>
        <v>14</v>
      </c>
      <c r="B52" t="str">
        <f ca="1">F52&amp;" + "&amp;G52&amp;" - ("&amp;H52&amp;") ="</f>
        <v>7 + 7 - (-4) =</v>
      </c>
      <c r="C52">
        <f ca="1">F52+G52-H52</f>
        <v>18</v>
      </c>
      <c r="F52">
        <f ca="1">ROUND(RAND()*$F$1+1.5,0)</f>
        <v>7</v>
      </c>
      <c r="G52">
        <f ca="1">ROUND(RAND()*$G$1+1.5,0)</f>
        <v>7</v>
      </c>
      <c r="H52">
        <f t="shared" ref="H52:H58" ca="1" si="5">-ROUND(RAND()*$G$1+1.5,0)</f>
        <v>-4</v>
      </c>
    </row>
    <row r="53" spans="1:13" x14ac:dyDescent="0.25">
      <c r="A53">
        <f t="shared" ca="1" si="2"/>
        <v>17</v>
      </c>
      <c r="B53" t="str">
        <f ca="1">F53&amp;" + "&amp;G53&amp;" - ("&amp;H53&amp;") ="</f>
        <v>-4 + 7 - (-6) =</v>
      </c>
      <c r="C53">
        <f ca="1">F53+G53-H53</f>
        <v>9</v>
      </c>
      <c r="F53">
        <f ca="1">-ROUND(RAND()*$F$1+1.5,0)</f>
        <v>-4</v>
      </c>
      <c r="G53">
        <f ca="1">ROUND(RAND()*$G$1+1.5,0)</f>
        <v>7</v>
      </c>
      <c r="H53">
        <f t="shared" ca="1" si="5"/>
        <v>-6</v>
      </c>
    </row>
    <row r="54" spans="1:13" x14ac:dyDescent="0.25">
      <c r="A54">
        <f t="shared" ca="1" si="2"/>
        <v>20</v>
      </c>
      <c r="B54" t="str">
        <f ca="1">F54&amp;" + ("&amp;G54&amp;") - ("&amp;H54&amp;") ="</f>
        <v>-4 + (-2) - (-7) =</v>
      </c>
      <c r="C54">
        <f ca="1">F54+G54-H54</f>
        <v>1</v>
      </c>
      <c r="F54">
        <f ca="1">-ROUND(RAND()*$F$1+1.5,0)</f>
        <v>-4</v>
      </c>
      <c r="G54">
        <f ca="1">-ROUND(RAND()*$G$1+1.5,0)</f>
        <v>-2</v>
      </c>
      <c r="H54">
        <f t="shared" ca="1" si="5"/>
        <v>-7</v>
      </c>
    </row>
    <row r="55" spans="1:13" x14ac:dyDescent="0.25">
      <c r="A55">
        <f t="shared" ca="1" si="2"/>
        <v>23</v>
      </c>
      <c r="B55" t="str">
        <f ca="1">F55&amp;" - ("&amp;G55&amp;") - ("&amp;H55&amp;") ="</f>
        <v>5 - (-2) - (-7) =</v>
      </c>
      <c r="C55">
        <f ca="1">F55-G55-H55</f>
        <v>14</v>
      </c>
      <c r="F55">
        <f ca="1">ROUND(RAND()*$F$1+1.5,0)</f>
        <v>5</v>
      </c>
      <c r="G55">
        <f ca="1">-ROUND(RAND()*$G$1+1.5,0)</f>
        <v>-2</v>
      </c>
      <c r="H55">
        <f t="shared" ca="1" si="5"/>
        <v>-7</v>
      </c>
    </row>
    <row r="56" spans="1:13" x14ac:dyDescent="0.25">
      <c r="A56">
        <f t="shared" ca="1" si="2"/>
        <v>26</v>
      </c>
      <c r="B56" t="str">
        <f ca="1">F56&amp;" - "&amp;G56&amp;" - ("&amp;H56&amp;") ="</f>
        <v>7 - 5 - (-6) =</v>
      </c>
      <c r="C56">
        <f ca="1">F56-G56-H56</f>
        <v>8</v>
      </c>
      <c r="F56">
        <f ca="1">ROUND(RAND()*$F$1+1.5,0)</f>
        <v>7</v>
      </c>
      <c r="G56">
        <f ca="1">ROUND(RAND()*$G$1+1.5,0)</f>
        <v>5</v>
      </c>
      <c r="H56">
        <f t="shared" ca="1" si="5"/>
        <v>-6</v>
      </c>
    </row>
    <row r="57" spans="1:13" x14ac:dyDescent="0.25">
      <c r="A57">
        <f t="shared" ca="1" si="2"/>
        <v>29</v>
      </c>
      <c r="B57" t="str">
        <f ca="1">F57&amp;" - "&amp;G57&amp;" - ("&amp;H57&amp;") ="</f>
        <v>-2 - 7 - (-5) =</v>
      </c>
      <c r="C57">
        <f ca="1">F57-G57-H57</f>
        <v>-4</v>
      </c>
      <c r="F57">
        <f ca="1">-ROUND(RAND()*$F$1+1.5,0)</f>
        <v>-2</v>
      </c>
      <c r="G57">
        <f ca="1">ROUND(RAND()*$G$1+1.5,0)</f>
        <v>7</v>
      </c>
      <c r="H57">
        <f t="shared" ca="1" si="5"/>
        <v>-5</v>
      </c>
    </row>
    <row r="58" spans="1:13" x14ac:dyDescent="0.25">
      <c r="A58">
        <f t="shared" ca="1" si="2"/>
        <v>1</v>
      </c>
      <c r="B58" t="str">
        <f ca="1">F58&amp;" - ("&amp;G58&amp;") - ("&amp;H58&amp;") ="</f>
        <v>-6 - (-3) - (-7) =</v>
      </c>
      <c r="C58">
        <f ca="1">F58-G58-H58</f>
        <v>4</v>
      </c>
      <c r="F58">
        <f ca="1">-ROUND(RAND()*$F$1+1.5,0)</f>
        <v>-6</v>
      </c>
      <c r="G58">
        <f ca="1">-ROUND(RAND()*$G$1+1.5,0)</f>
        <v>-3</v>
      </c>
      <c r="H58">
        <f t="shared" ca="1" si="5"/>
        <v>-7</v>
      </c>
    </row>
    <row r="59" spans="1:13" ht="15" x14ac:dyDescent="0.25">
      <c r="B59" s="1"/>
      <c r="C59" s="1"/>
    </row>
    <row r="61" spans="1:13" x14ac:dyDescent="0.25">
      <c r="A61">
        <v>17</v>
      </c>
      <c r="B61" t="s">
        <v>8</v>
      </c>
      <c r="F61">
        <v>6</v>
      </c>
      <c r="G61">
        <v>6</v>
      </c>
    </row>
    <row r="62" spans="1:13" ht="15" x14ac:dyDescent="0.25">
      <c r="A62">
        <f ca="1">ROUND(RAND()*$F$1+1.5,0)</f>
        <v>3</v>
      </c>
      <c r="D62" t="s">
        <v>9</v>
      </c>
      <c r="E62" t="s">
        <v>9</v>
      </c>
      <c r="M62" s="2"/>
    </row>
    <row r="63" spans="1:13" ht="15" x14ac:dyDescent="0.25">
      <c r="F63" t="s">
        <v>10</v>
      </c>
      <c r="G63" t="s">
        <v>10</v>
      </c>
      <c r="M63" s="2"/>
    </row>
    <row r="64" spans="1:13" ht="15" x14ac:dyDescent="0.25">
      <c r="A64">
        <f ca="1">MOD(ROUND(RAND()*A61+0.5,0),A61)</f>
        <v>2</v>
      </c>
      <c r="B64" t="str">
        <f ca="1">F64&amp;" · ("&amp;G64&amp;") ="</f>
        <v>2 · (-5) =</v>
      </c>
      <c r="C64">
        <f ca="1">F64*G64</f>
        <v>-10</v>
      </c>
      <c r="F64">
        <f ca="1">ROUND(RAND()*$F$1+1.5,0)</f>
        <v>2</v>
      </c>
      <c r="G64">
        <f ca="1">-ROUND(RAND()*$G$1+1.5,0)</f>
        <v>-5</v>
      </c>
      <c r="M64" s="2"/>
    </row>
    <row r="65" spans="1:13" ht="15" x14ac:dyDescent="0.25">
      <c r="A65">
        <f ca="1">MOD(A64+$A$2,$A$1)</f>
        <v>9</v>
      </c>
      <c r="B65" t="str">
        <f ca="1">F65&amp;" · "&amp;G65&amp;" ="</f>
        <v>2 · 7 =</v>
      </c>
      <c r="C65">
        <f t="shared" ref="C65:C80" ca="1" si="6">F65*G65</f>
        <v>14</v>
      </c>
      <c r="F65">
        <f ca="1">ROUND(RAND()*$F$1+1.5,0)</f>
        <v>2</v>
      </c>
      <c r="G65">
        <f ca="1">ROUND(RAND()*$G$1+1.5,0)</f>
        <v>7</v>
      </c>
      <c r="M65" s="2"/>
    </row>
    <row r="66" spans="1:13" ht="15" x14ac:dyDescent="0.25">
      <c r="A66">
        <f ca="1">MOD(A65+$A$2,$A$1)</f>
        <v>16</v>
      </c>
      <c r="B66" t="str">
        <f ca="1">F66&amp;" · "&amp;G66&amp;" ="</f>
        <v>-5 · 3 =</v>
      </c>
      <c r="C66">
        <f t="shared" ca="1" si="6"/>
        <v>-15</v>
      </c>
      <c r="F66">
        <f ca="1">-ROUND(RAND()*$F$1+1.5,0)</f>
        <v>-5</v>
      </c>
      <c r="G66">
        <f ca="1">ROUND(RAND()*$G$1+1.5,0)</f>
        <v>3</v>
      </c>
      <c r="M66" s="2"/>
    </row>
    <row r="67" spans="1:13" ht="15" x14ac:dyDescent="0.25">
      <c r="A67">
        <f t="shared" ref="A67:A80" ca="1" si="7">MOD(A66+$A$2,$A$1)</f>
        <v>6</v>
      </c>
      <c r="B67" t="str">
        <f ca="1">F67&amp;" · ("&amp;G67&amp;") ="</f>
        <v>-4 · (-7) =</v>
      </c>
      <c r="C67">
        <f t="shared" ca="1" si="6"/>
        <v>28</v>
      </c>
      <c r="F67">
        <f ca="1">-ROUND(RAND()*$F$1+1.5,0)</f>
        <v>-4</v>
      </c>
      <c r="G67">
        <f ca="1">-ROUND(RAND()*$G$1+1.5,0)</f>
        <v>-7</v>
      </c>
      <c r="M67" s="2"/>
    </row>
    <row r="68" spans="1:13" ht="15" x14ac:dyDescent="0.25">
      <c r="A68">
        <f t="shared" ca="1" si="7"/>
        <v>13</v>
      </c>
      <c r="B68" t="str">
        <f ca="1">F68&amp;" · ("&amp;G68&amp;") ="</f>
        <v>2 · (-6) =</v>
      </c>
      <c r="C68">
        <f t="shared" ca="1" si="6"/>
        <v>-12</v>
      </c>
      <c r="F68">
        <f ca="1">ROUND(RAND()*$F$1+1.5,0)</f>
        <v>2</v>
      </c>
      <c r="G68">
        <f ca="1">-ROUND(RAND()*$G$1+1.5,0)</f>
        <v>-6</v>
      </c>
      <c r="M68" s="2"/>
    </row>
    <row r="69" spans="1:13" ht="15" x14ac:dyDescent="0.25">
      <c r="A69">
        <f t="shared" ca="1" si="7"/>
        <v>3</v>
      </c>
      <c r="B69" t="str">
        <f ca="1">F69&amp;" · "&amp;G69&amp;" ="</f>
        <v>3 · 6 =</v>
      </c>
      <c r="C69">
        <f t="shared" ca="1" si="6"/>
        <v>18</v>
      </c>
      <c r="F69">
        <f ca="1">ROUND(RAND()*$F$1+1.5,0)</f>
        <v>3</v>
      </c>
      <c r="G69">
        <f ca="1">ROUND(RAND()*$G$1+1.5,0)</f>
        <v>6</v>
      </c>
      <c r="M69" s="2"/>
    </row>
    <row r="70" spans="1:13" ht="15" x14ac:dyDescent="0.25">
      <c r="A70">
        <f t="shared" ca="1" si="7"/>
        <v>10</v>
      </c>
      <c r="B70" t="str">
        <f ca="1">F70&amp;" · "&amp;G70&amp;" ="</f>
        <v>-4 · 4 =</v>
      </c>
      <c r="C70">
        <f t="shared" ca="1" si="6"/>
        <v>-16</v>
      </c>
      <c r="F70">
        <f ca="1">-ROUND(RAND()*$F$1+1.5,0)</f>
        <v>-4</v>
      </c>
      <c r="G70">
        <f ca="1">ROUND(RAND()*$G$1+1.5,0)</f>
        <v>4</v>
      </c>
      <c r="M70" s="2"/>
    </row>
    <row r="71" spans="1:13" ht="15" x14ac:dyDescent="0.25">
      <c r="A71">
        <f t="shared" ca="1" si="7"/>
        <v>0</v>
      </c>
      <c r="B71" t="str">
        <f ca="1">F71&amp;" · ("&amp;G71&amp;") ="</f>
        <v>-3 · (-6) =</v>
      </c>
      <c r="C71">
        <f t="shared" ca="1" si="6"/>
        <v>18</v>
      </c>
      <c r="F71">
        <f ca="1">-ROUND(RAND()*$F$1+1.5,0)</f>
        <v>-3</v>
      </c>
      <c r="G71">
        <f ca="1">-ROUND(RAND()*$G$1+1.5,0)</f>
        <v>-6</v>
      </c>
      <c r="M71" s="2"/>
    </row>
    <row r="72" spans="1:13" ht="15" x14ac:dyDescent="0.25">
      <c r="A72">
        <f t="shared" ca="1" si="7"/>
        <v>7</v>
      </c>
      <c r="B72" t="str">
        <f ca="1">F72&amp;" · ("&amp;G72&amp;") ="</f>
        <v>2 · (-4) =</v>
      </c>
      <c r="C72">
        <f t="shared" ca="1" si="6"/>
        <v>-8</v>
      </c>
      <c r="F72">
        <f ca="1">ROUND(RAND()*$F$1+1.5,0)</f>
        <v>2</v>
      </c>
      <c r="G72">
        <f ca="1">-ROUND(RAND()*$G$1+1.5,0)</f>
        <v>-4</v>
      </c>
      <c r="M72" s="2"/>
    </row>
    <row r="73" spans="1:13" ht="15" x14ac:dyDescent="0.25">
      <c r="A73">
        <f t="shared" ca="1" si="7"/>
        <v>14</v>
      </c>
      <c r="B73" t="str">
        <f ca="1">F73&amp;" · "&amp;G73&amp;" ="</f>
        <v>2 · 2 =</v>
      </c>
      <c r="C73">
        <f t="shared" ca="1" si="6"/>
        <v>4</v>
      </c>
      <c r="F73">
        <f ca="1">ROUND(RAND()*$F$1+1.5,0)</f>
        <v>2</v>
      </c>
      <c r="G73">
        <f ca="1">ROUND(RAND()*$G$1+1.5,0)</f>
        <v>2</v>
      </c>
      <c r="M73" s="2"/>
    </row>
    <row r="74" spans="1:13" ht="15" x14ac:dyDescent="0.25">
      <c r="A74">
        <f t="shared" ca="1" si="7"/>
        <v>4</v>
      </c>
      <c r="B74" t="str">
        <f ca="1">F74&amp;" · "&amp;G74&amp;" ="</f>
        <v>-6 · 2 =</v>
      </c>
      <c r="C74">
        <f t="shared" ca="1" si="6"/>
        <v>-12</v>
      </c>
      <c r="F74">
        <f ca="1">-ROUND(RAND()*$F$1+1.5,0)</f>
        <v>-6</v>
      </c>
      <c r="G74">
        <f ca="1">ROUND(RAND()*$G$1+1.5,0)</f>
        <v>2</v>
      </c>
      <c r="M74" s="2"/>
    </row>
    <row r="75" spans="1:13" ht="15" x14ac:dyDescent="0.25">
      <c r="A75">
        <f t="shared" ca="1" si="7"/>
        <v>11</v>
      </c>
      <c r="B75" t="str">
        <f ca="1">F75&amp;" · ("&amp;G75&amp;") ="</f>
        <v>-4 · (-7) =</v>
      </c>
      <c r="C75">
        <f t="shared" ca="1" si="6"/>
        <v>28</v>
      </c>
      <c r="F75">
        <f ca="1">-ROUND(RAND()*$F$1+1.5,0)</f>
        <v>-4</v>
      </c>
      <c r="G75">
        <f ca="1">-ROUND(RAND()*$G$1+1.5,0)</f>
        <v>-7</v>
      </c>
      <c r="M75" s="2"/>
    </row>
    <row r="76" spans="1:13" ht="15" x14ac:dyDescent="0.25">
      <c r="A76">
        <f t="shared" ca="1" si="7"/>
        <v>1</v>
      </c>
      <c r="B76" t="str">
        <f ca="1">F76&amp;" · ("&amp;G76&amp;") ="</f>
        <v>5 · (-2) =</v>
      </c>
      <c r="C76">
        <f t="shared" ca="1" si="6"/>
        <v>-10</v>
      </c>
      <c r="F76">
        <f ca="1">ROUND(RAND()*$F$1+1.5,0)</f>
        <v>5</v>
      </c>
      <c r="G76">
        <f ca="1">-ROUND(RAND()*$G$1+1.5,0)</f>
        <v>-2</v>
      </c>
      <c r="M76" s="2"/>
    </row>
    <row r="77" spans="1:13" ht="15" x14ac:dyDescent="0.25">
      <c r="A77">
        <f t="shared" ca="1" si="7"/>
        <v>8</v>
      </c>
      <c r="B77" t="str">
        <f ca="1">F77&amp;" · "&amp;G77&amp;" ="</f>
        <v>4 · 2 =</v>
      </c>
      <c r="C77">
        <f t="shared" ca="1" si="6"/>
        <v>8</v>
      </c>
      <c r="F77">
        <f ca="1">ROUND(RAND()*$F$1+1.5,0)</f>
        <v>4</v>
      </c>
      <c r="G77">
        <f ca="1">ROUND(RAND()*$G$1+1.5,0)</f>
        <v>2</v>
      </c>
      <c r="M77" s="2"/>
    </row>
    <row r="78" spans="1:13" ht="15" x14ac:dyDescent="0.25">
      <c r="A78">
        <f t="shared" ca="1" si="7"/>
        <v>15</v>
      </c>
      <c r="B78" t="str">
        <f ca="1">F78&amp;" · "&amp;G78&amp;" ="</f>
        <v>-2 · 7 =</v>
      </c>
      <c r="C78">
        <f t="shared" ca="1" si="6"/>
        <v>-14</v>
      </c>
      <c r="F78">
        <f ca="1">-ROUND(RAND()*$F$1+1.5,0)</f>
        <v>-2</v>
      </c>
      <c r="G78">
        <f ca="1">ROUND(RAND()*$G$1+1.5,0)</f>
        <v>7</v>
      </c>
      <c r="M78" s="2"/>
    </row>
    <row r="79" spans="1:13" ht="15" x14ac:dyDescent="0.25">
      <c r="A79">
        <f t="shared" ca="1" si="7"/>
        <v>5</v>
      </c>
      <c r="B79" t="str">
        <f ca="1">F79&amp;" · ("&amp;G79&amp;") ="</f>
        <v>-4 · (-6) =</v>
      </c>
      <c r="C79">
        <f t="shared" ca="1" si="6"/>
        <v>24</v>
      </c>
      <c r="F79">
        <f ca="1">-ROUND(RAND()*$F$1+1.5,0)</f>
        <v>-4</v>
      </c>
      <c r="G79">
        <f ca="1">-ROUND(RAND()*$G$1+1.5,0)</f>
        <v>-6</v>
      </c>
      <c r="M79" s="2"/>
    </row>
    <row r="80" spans="1:13" ht="15" x14ac:dyDescent="0.25">
      <c r="A80">
        <f t="shared" ca="1" si="7"/>
        <v>12</v>
      </c>
      <c r="B80" t="str">
        <f ca="1">F80&amp;" · ("&amp;G80&amp;") ="</f>
        <v>3 · (-2) =</v>
      </c>
      <c r="C80">
        <f t="shared" ca="1" si="6"/>
        <v>-6</v>
      </c>
      <c r="F80">
        <f ca="1">ROUND(RAND()*$F$1+1.5,0)</f>
        <v>3</v>
      </c>
      <c r="G80">
        <f ca="1">-ROUND(RAND()*$G$1+1.5,0)</f>
        <v>-2</v>
      </c>
      <c r="M80" s="2"/>
    </row>
    <row r="81" spans="1:13" ht="15" x14ac:dyDescent="0.25">
      <c r="M81" s="2"/>
    </row>
    <row r="82" spans="1:13" x14ac:dyDescent="0.25">
      <c r="D82" s="8"/>
    </row>
    <row r="83" spans="1:13" ht="15" x14ac:dyDescent="0.25">
      <c r="B83" s="1"/>
      <c r="C83" s="1"/>
    </row>
    <row r="84" spans="1:13" x14ac:dyDescent="0.25">
      <c r="A84">
        <v>31</v>
      </c>
      <c r="B84" t="s">
        <v>8</v>
      </c>
      <c r="F84">
        <v>6</v>
      </c>
      <c r="G84">
        <v>6</v>
      </c>
      <c r="I84" t="str">
        <f>"= "&amp;C84&amp;"€ + "&amp;ROUND(C84*D84/100,2)&amp;"€ = "&amp;F84&amp;"€"</f>
        <v>= € + 0€ = 6€</v>
      </c>
    </row>
    <row r="85" spans="1:13" x14ac:dyDescent="0.25">
      <c r="A85">
        <f ca="1">ROUND(RAND()*$F$1+1.5,0)</f>
        <v>7</v>
      </c>
      <c r="E85" t="s">
        <v>9</v>
      </c>
      <c r="I85" t="str">
        <f>"= "&amp;C85&amp;"€ - "&amp;ROUND(C85*D85/100,2)&amp;"€ = "&amp;F85&amp;"€"</f>
        <v>= € - 0€ = €</v>
      </c>
    </row>
    <row r="86" spans="1:13" x14ac:dyDescent="0.25">
      <c r="F86" t="s">
        <v>10</v>
      </c>
      <c r="G86" t="s">
        <v>10</v>
      </c>
      <c r="H86" t="s">
        <v>10</v>
      </c>
      <c r="I86" t="str">
        <f>"= "&amp;C86&amp;"€ + "&amp;ROUND(C86*D86/100,2)&amp;"€ = "&amp;F86&amp;"€"</f>
        <v>= € + 0€ = Zufallszahl€</v>
      </c>
    </row>
    <row r="87" spans="1:13" x14ac:dyDescent="0.25">
      <c r="A87">
        <v>1</v>
      </c>
      <c r="B87" t="str">
        <f ca="1">F87&amp;" · ("&amp;G87&amp;") · "&amp;H87&amp;" ="</f>
        <v>4 · (-3) · 2 =</v>
      </c>
      <c r="C87">
        <f ca="1">F87*G87*H87</f>
        <v>-24</v>
      </c>
      <c r="F87">
        <f ca="1">ROUND(RAND()*$F$1+1.5,0)</f>
        <v>4</v>
      </c>
      <c r="G87">
        <f ca="1">-ROUND(RAND()*$G$1+1.5,0)</f>
        <v>-3</v>
      </c>
      <c r="H87">
        <f ca="1">ROUND(RAND()*$G$1+1.5,0)</f>
        <v>2</v>
      </c>
      <c r="I87" t="str">
        <f ca="1">"= "&amp;C87&amp;"€ - "&amp;ROUND(C87*D87/100,2)&amp;"€ = "&amp;F87&amp;"€"</f>
        <v>= -24€ - 0€ = 4€</v>
      </c>
    </row>
    <row r="88" spans="1:13" x14ac:dyDescent="0.25">
      <c r="A88">
        <f ca="1">MOD(A87+$A$25,$A$24)</f>
        <v>4</v>
      </c>
      <c r="B88" t="str">
        <f ca="1">F88&amp;" · "&amp;G88&amp;" · "&amp;H88&amp;" ="</f>
        <v>-7 · 7 · 4 =</v>
      </c>
      <c r="C88">
        <f t="shared" ref="C88:C118" ca="1" si="8">F88*G88*H88</f>
        <v>-196</v>
      </c>
      <c r="F88">
        <f ca="1">-ROUND(RAND()*$F$1+1.5,0)</f>
        <v>-7</v>
      </c>
      <c r="G88">
        <f ca="1">ROUND(RAND()*$G$1+1.5,0)</f>
        <v>7</v>
      </c>
      <c r="H88">
        <f t="shared" ref="H88:H94" ca="1" si="9">ROUND(RAND()*$G$1+1.5,0)</f>
        <v>4</v>
      </c>
      <c r="I88" t="str">
        <f ca="1">"= "&amp;C88&amp;"€ + "&amp;ROUND(C88*D88/100,2)&amp;"€ = "&amp;F88&amp;"€"</f>
        <v>= -196€ + 0€ = -7€</v>
      </c>
    </row>
    <row r="89" spans="1:13" x14ac:dyDescent="0.25">
      <c r="A89">
        <f t="shared" ref="A89:A118" ca="1" si="10">MOD(A88+$A$25,$A$24)</f>
        <v>7</v>
      </c>
      <c r="B89" t="str">
        <f ca="1">F89&amp;" · "&amp;G89&amp;" · "&amp;H89&amp;" ="</f>
        <v>-7 · 4 · 5 =</v>
      </c>
      <c r="C89">
        <f t="shared" ca="1" si="8"/>
        <v>-140</v>
      </c>
      <c r="F89">
        <f ca="1">-ROUND(RAND()*$F$1+1.5,0)</f>
        <v>-7</v>
      </c>
      <c r="G89">
        <f ca="1">ROUND(RAND()*$G$1+1.5,0)</f>
        <v>4</v>
      </c>
      <c r="H89">
        <f t="shared" ca="1" si="9"/>
        <v>5</v>
      </c>
      <c r="I89" t="str">
        <f ca="1">"= "&amp;C89&amp;"€ - "&amp;ROUND(C89*D89/100,2)&amp;"€ = "&amp;F89&amp;"€"</f>
        <v>= -140€ - 0€ = -7€</v>
      </c>
    </row>
    <row r="90" spans="1:13" x14ac:dyDescent="0.25">
      <c r="A90">
        <f t="shared" ca="1" si="10"/>
        <v>10</v>
      </c>
      <c r="B90" t="str">
        <f ca="1">F90&amp;" · ("&amp;G90&amp;") · "&amp;H90&amp;" ="</f>
        <v>-4 · (-3) · 3 =</v>
      </c>
      <c r="C90">
        <f t="shared" ca="1" si="8"/>
        <v>36</v>
      </c>
      <c r="F90">
        <f ca="1">-ROUND(RAND()*$F$1+1.5,0)</f>
        <v>-4</v>
      </c>
      <c r="G90">
        <f ca="1">-ROUND(RAND()*$G$1+1.5,0)</f>
        <v>-3</v>
      </c>
      <c r="H90">
        <f t="shared" ca="1" si="9"/>
        <v>3</v>
      </c>
      <c r="I90" t="str">
        <f ca="1">"= "&amp;C90&amp;"€ + "&amp;ROUND(C90*D90/100,2)&amp;"€ = "&amp;F90&amp;"€"</f>
        <v>= 36€ + 0€ = -4€</v>
      </c>
    </row>
    <row r="91" spans="1:13" x14ac:dyDescent="0.25">
      <c r="A91">
        <f t="shared" ca="1" si="10"/>
        <v>13</v>
      </c>
      <c r="B91" t="str">
        <f ca="1">F91&amp;" · ("&amp;G91&amp;") · "&amp;H91&amp;" ="</f>
        <v>3 · (-7) · 6 =</v>
      </c>
      <c r="C91">
        <f t="shared" ca="1" si="8"/>
        <v>-126</v>
      </c>
      <c r="F91">
        <f ca="1">ROUND(RAND()*$F$1+1.5,0)</f>
        <v>3</v>
      </c>
      <c r="G91">
        <f ca="1">-ROUND(RAND()*$G$1+1.5,0)</f>
        <v>-7</v>
      </c>
      <c r="H91">
        <f t="shared" ca="1" si="9"/>
        <v>6</v>
      </c>
      <c r="I91" t="str">
        <f ca="1">"= "&amp;C91&amp;"€ - "&amp;ROUND(C91*D91/100,2)&amp;"€ = "&amp;F91&amp;"€"</f>
        <v>= -126€ - 0€ = 3€</v>
      </c>
    </row>
    <row r="92" spans="1:13" x14ac:dyDescent="0.25">
      <c r="A92">
        <f t="shared" ca="1" si="10"/>
        <v>16</v>
      </c>
      <c r="B92" t="str">
        <f ca="1">F92&amp;" · "&amp;G92&amp;" · "&amp;H92&amp;" ="</f>
        <v>2 · 7 · 3 =</v>
      </c>
      <c r="C92">
        <f t="shared" ca="1" si="8"/>
        <v>42</v>
      </c>
      <c r="F92">
        <f ca="1">ROUND(RAND()*$F$1+1.5,0)</f>
        <v>2</v>
      </c>
      <c r="G92">
        <f ca="1">ROUND(RAND()*$G$1+1.5,0)</f>
        <v>7</v>
      </c>
      <c r="H92">
        <f t="shared" ca="1" si="9"/>
        <v>3</v>
      </c>
      <c r="I92" t="str">
        <f ca="1">"= "&amp;C92&amp;"€ + "&amp;ROUND(C92*D92/100,2)&amp;"€ = "&amp;F92&amp;"€"</f>
        <v>= 42€ + 0€ = 2€</v>
      </c>
    </row>
    <row r="93" spans="1:13" x14ac:dyDescent="0.25">
      <c r="A93">
        <f t="shared" ca="1" si="10"/>
        <v>19</v>
      </c>
      <c r="B93" t="str">
        <f ca="1">F93&amp;" · "&amp;G93&amp;" · "&amp;H93&amp;" ="</f>
        <v>-4 · 6 · 5 =</v>
      </c>
      <c r="C93">
        <f t="shared" ca="1" si="8"/>
        <v>-120</v>
      </c>
      <c r="F93">
        <f ca="1">-ROUND(RAND()*$F$1+1.5,0)</f>
        <v>-4</v>
      </c>
      <c r="G93">
        <f ca="1">ROUND(RAND()*$G$1+1.5,0)</f>
        <v>6</v>
      </c>
      <c r="H93">
        <f t="shared" ca="1" si="9"/>
        <v>5</v>
      </c>
    </row>
    <row r="94" spans="1:13" x14ac:dyDescent="0.25">
      <c r="A94">
        <f t="shared" ca="1" si="10"/>
        <v>22</v>
      </c>
      <c r="B94" t="str">
        <f ca="1">F94&amp;" · ("&amp;G94&amp;") · "&amp;H94&amp;" ="</f>
        <v>-2 · (-4) · 5 =</v>
      </c>
      <c r="C94">
        <f t="shared" ca="1" si="8"/>
        <v>40</v>
      </c>
      <c r="F94">
        <f ca="1">-ROUND(RAND()*$F$1+1.5,0)</f>
        <v>-2</v>
      </c>
      <c r="G94">
        <f ca="1">-ROUND(RAND()*$G$1+1.5,0)</f>
        <v>-4</v>
      </c>
      <c r="H94">
        <f t="shared" ca="1" si="9"/>
        <v>5</v>
      </c>
    </row>
    <row r="95" spans="1:13" x14ac:dyDescent="0.25">
      <c r="A95">
        <f t="shared" ca="1" si="10"/>
        <v>25</v>
      </c>
      <c r="B95" t="str">
        <f ca="1">F95&amp;" · ("&amp;G95&amp;") · ("&amp;H95&amp;") ="</f>
        <v>6 · (-4) · (-6) =</v>
      </c>
      <c r="C95">
        <f t="shared" ca="1" si="8"/>
        <v>144</v>
      </c>
      <c r="F95">
        <f ca="1">ROUND(RAND()*$F$1+1.5,0)</f>
        <v>6</v>
      </c>
      <c r="G95">
        <f ca="1">-ROUND(RAND()*$G$1+1.5,0)</f>
        <v>-4</v>
      </c>
      <c r="H95">
        <f ca="1">-ROUND(RAND()*$G$1+1.5,0)</f>
        <v>-6</v>
      </c>
    </row>
    <row r="96" spans="1:13" x14ac:dyDescent="0.25">
      <c r="A96">
        <f t="shared" ca="1" si="10"/>
        <v>28</v>
      </c>
      <c r="B96" t="str">
        <f ca="1">F96&amp;" · "&amp;G96&amp;" · ("&amp;H96&amp;") ="</f>
        <v>4 · 4 · (-5) =</v>
      </c>
      <c r="C96">
        <f t="shared" ca="1" si="8"/>
        <v>-80</v>
      </c>
      <c r="F96">
        <f ca="1">ROUND(RAND()*$F$1+1.5,0)</f>
        <v>4</v>
      </c>
      <c r="G96">
        <f ca="1">ROUND(RAND()*$G$1+1.5,0)</f>
        <v>4</v>
      </c>
      <c r="H96">
        <f t="shared" ref="H96:H102" ca="1" si="11">-ROUND(RAND()*$G$1+1.5,0)</f>
        <v>-5</v>
      </c>
    </row>
    <row r="97" spans="1:8" x14ac:dyDescent="0.25">
      <c r="A97">
        <f t="shared" ca="1" si="10"/>
        <v>0</v>
      </c>
      <c r="B97" t="str">
        <f ca="1">F97&amp;" · "&amp;G97&amp;" · ("&amp;H97&amp;") ="</f>
        <v>-4 · 3 · (-4) =</v>
      </c>
      <c r="C97">
        <f t="shared" ca="1" si="8"/>
        <v>48</v>
      </c>
      <c r="F97">
        <f ca="1">-ROUND(RAND()*$F$1+1.5,0)</f>
        <v>-4</v>
      </c>
      <c r="G97">
        <f ca="1">ROUND(RAND()*$G$1+1.5,0)</f>
        <v>3</v>
      </c>
      <c r="H97">
        <f t="shared" ca="1" si="11"/>
        <v>-4</v>
      </c>
    </row>
    <row r="98" spans="1:8" x14ac:dyDescent="0.25">
      <c r="A98">
        <f t="shared" ca="1" si="10"/>
        <v>3</v>
      </c>
      <c r="B98" t="str">
        <f ca="1">F98&amp;" · ("&amp;G98&amp;") · ("&amp;H98&amp;") ="</f>
        <v>-5 · (-4) · (-6) =</v>
      </c>
      <c r="C98">
        <f t="shared" ca="1" si="8"/>
        <v>-120</v>
      </c>
      <c r="F98">
        <f ca="1">-ROUND(RAND()*$F$1+1.5,0)</f>
        <v>-5</v>
      </c>
      <c r="G98">
        <f ca="1">-ROUND(RAND()*$G$1+1.5,0)</f>
        <v>-4</v>
      </c>
      <c r="H98">
        <f t="shared" ca="1" si="11"/>
        <v>-6</v>
      </c>
    </row>
    <row r="99" spans="1:8" x14ac:dyDescent="0.25">
      <c r="A99">
        <f t="shared" ca="1" si="10"/>
        <v>6</v>
      </c>
      <c r="B99" t="str">
        <f ca="1">F99&amp;" · ("&amp;G99&amp;") · ("&amp;H99&amp;") ="</f>
        <v>2 · (-2) · (-3) =</v>
      </c>
      <c r="C99">
        <f t="shared" ca="1" si="8"/>
        <v>12</v>
      </c>
      <c r="F99">
        <f ca="1">ROUND(RAND()*$F$1+1.5,0)</f>
        <v>2</v>
      </c>
      <c r="G99">
        <f ca="1">-ROUND(RAND()*$G$1+1.5,0)</f>
        <v>-2</v>
      </c>
      <c r="H99">
        <f t="shared" ca="1" si="11"/>
        <v>-3</v>
      </c>
    </row>
    <row r="100" spans="1:8" x14ac:dyDescent="0.25">
      <c r="A100">
        <f t="shared" ca="1" si="10"/>
        <v>9</v>
      </c>
      <c r="B100" t="str">
        <f ca="1">F100&amp;" · "&amp;G100&amp;" · ("&amp;H100&amp;") ="</f>
        <v>3 · 7 · (-3) =</v>
      </c>
      <c r="C100">
        <f t="shared" ca="1" si="8"/>
        <v>-63</v>
      </c>
      <c r="F100">
        <f ca="1">ROUND(RAND()*$F$1+1.5,0)</f>
        <v>3</v>
      </c>
      <c r="G100">
        <f ca="1">ROUND(RAND()*$G$1+1.5,0)</f>
        <v>7</v>
      </c>
      <c r="H100">
        <f t="shared" ca="1" si="11"/>
        <v>-3</v>
      </c>
    </row>
    <row r="101" spans="1:8" x14ac:dyDescent="0.25">
      <c r="A101">
        <f t="shared" ca="1" si="10"/>
        <v>12</v>
      </c>
      <c r="B101" t="str">
        <f ca="1">F101&amp;" · "&amp;G101&amp;" · ("&amp;H101&amp;") ="</f>
        <v>-5 · 2 · (-7) =</v>
      </c>
      <c r="C101">
        <f t="shared" ca="1" si="8"/>
        <v>70</v>
      </c>
      <c r="F101">
        <f ca="1">-ROUND(RAND()*$F$1+1.5,0)</f>
        <v>-5</v>
      </c>
      <c r="G101">
        <f ca="1">ROUND(RAND()*$G$1+1.5,0)</f>
        <v>2</v>
      </c>
      <c r="H101">
        <f t="shared" ca="1" si="11"/>
        <v>-7</v>
      </c>
    </row>
    <row r="102" spans="1:8" x14ac:dyDescent="0.25">
      <c r="A102">
        <f t="shared" ca="1" si="10"/>
        <v>15</v>
      </c>
      <c r="B102" t="str">
        <f ca="1">F102&amp;" · ("&amp;G102&amp;") · ("&amp;H102&amp;") ="</f>
        <v>-3 · (-2) · (-2) =</v>
      </c>
      <c r="C102">
        <f t="shared" ca="1" si="8"/>
        <v>-12</v>
      </c>
      <c r="F102">
        <f ca="1">-ROUND(RAND()*$F$1+1.5,0)</f>
        <v>-3</v>
      </c>
      <c r="G102">
        <f ca="1">-ROUND(RAND()*$G$1+1.5,0)</f>
        <v>-2</v>
      </c>
      <c r="H102">
        <f t="shared" ca="1" si="11"/>
        <v>-2</v>
      </c>
    </row>
    <row r="103" spans="1:8" x14ac:dyDescent="0.25">
      <c r="A103">
        <f t="shared" ca="1" si="10"/>
        <v>18</v>
      </c>
      <c r="B103" t="str">
        <f ca="1">F103&amp;" · ("&amp;G103&amp;") · "&amp;H103&amp;" ="</f>
        <v>3 · (-6) · 3 =</v>
      </c>
      <c r="C103">
        <f t="shared" ca="1" si="8"/>
        <v>-54</v>
      </c>
      <c r="F103">
        <f ca="1">ROUND(RAND()*$F$1+1.5,0)</f>
        <v>3</v>
      </c>
      <c r="G103">
        <f ca="1">-ROUND(RAND()*$G$1+1.5,0)</f>
        <v>-6</v>
      </c>
      <c r="H103">
        <f ca="1">ROUND(RAND()*$G$1+1.5,0)</f>
        <v>3</v>
      </c>
    </row>
    <row r="104" spans="1:8" x14ac:dyDescent="0.25">
      <c r="A104">
        <f t="shared" ca="1" si="10"/>
        <v>21</v>
      </c>
      <c r="B104" t="str">
        <f ca="1">F104&amp;" · "&amp;G104&amp;" · "&amp;H104&amp;" ="</f>
        <v>4 · 5 · 3 =</v>
      </c>
      <c r="C104">
        <f t="shared" ca="1" si="8"/>
        <v>60</v>
      </c>
      <c r="F104">
        <f ca="1">ROUND(RAND()*$F$1+1.5,0)</f>
        <v>4</v>
      </c>
      <c r="G104">
        <f ca="1">ROUND(RAND()*$G$1+1.5,0)</f>
        <v>5</v>
      </c>
      <c r="H104">
        <f t="shared" ref="H104:H110" ca="1" si="12">ROUND(RAND()*$G$1+1.5,0)</f>
        <v>3</v>
      </c>
    </row>
    <row r="105" spans="1:8" x14ac:dyDescent="0.25">
      <c r="A105">
        <f t="shared" ca="1" si="10"/>
        <v>24</v>
      </c>
      <c r="B105" t="str">
        <f ca="1">F105&amp;" · "&amp;G105&amp;" · "&amp;H105&amp;" ="</f>
        <v>-7 · 6 · 3 =</v>
      </c>
      <c r="C105">
        <f t="shared" ca="1" si="8"/>
        <v>-126</v>
      </c>
      <c r="F105">
        <f ca="1">-ROUND(RAND()*$F$1+1.5,0)</f>
        <v>-7</v>
      </c>
      <c r="G105">
        <f ca="1">ROUND(RAND()*$G$1+1.5,0)</f>
        <v>6</v>
      </c>
      <c r="H105">
        <f t="shared" ca="1" si="12"/>
        <v>3</v>
      </c>
    </row>
    <row r="106" spans="1:8" x14ac:dyDescent="0.25">
      <c r="A106">
        <f t="shared" ca="1" si="10"/>
        <v>27</v>
      </c>
      <c r="B106" t="str">
        <f ca="1">F106&amp;" · ("&amp;G106&amp;") · "&amp;H106&amp;" ="</f>
        <v>-5 · (-2) · 3 =</v>
      </c>
      <c r="C106">
        <f t="shared" ca="1" si="8"/>
        <v>30</v>
      </c>
      <c r="F106">
        <f ca="1">-ROUND(RAND()*$F$1+1.5,0)</f>
        <v>-5</v>
      </c>
      <c r="G106">
        <f ca="1">-ROUND(RAND()*$G$1+1.5,0)</f>
        <v>-2</v>
      </c>
      <c r="H106">
        <f t="shared" ca="1" si="12"/>
        <v>3</v>
      </c>
    </row>
    <row r="107" spans="1:8" x14ac:dyDescent="0.25">
      <c r="A107">
        <f t="shared" ca="1" si="10"/>
        <v>30</v>
      </c>
      <c r="B107" t="str">
        <f ca="1">F107&amp;" · ("&amp;G107&amp;") · "&amp;H107&amp;" ="</f>
        <v>3 · (-3) · 4 =</v>
      </c>
      <c r="C107">
        <f t="shared" ca="1" si="8"/>
        <v>-36</v>
      </c>
      <c r="F107">
        <f ca="1">ROUND(RAND()*$F$1+1.5,0)</f>
        <v>3</v>
      </c>
      <c r="G107">
        <f ca="1">-ROUND(RAND()*$G$1+1.5,0)</f>
        <v>-3</v>
      </c>
      <c r="H107">
        <f t="shared" ca="1" si="12"/>
        <v>4</v>
      </c>
    </row>
    <row r="108" spans="1:8" x14ac:dyDescent="0.25">
      <c r="A108">
        <f t="shared" ca="1" si="10"/>
        <v>2</v>
      </c>
      <c r="B108" t="str">
        <f ca="1">F108&amp;" · "&amp;G108&amp;" · "&amp;H108&amp;" ="</f>
        <v>5 · 4 · 3 =</v>
      </c>
      <c r="C108">
        <f t="shared" ca="1" si="8"/>
        <v>60</v>
      </c>
      <c r="F108">
        <f ca="1">ROUND(RAND()*$F$1+1.5,0)</f>
        <v>5</v>
      </c>
      <c r="G108">
        <f ca="1">ROUND(RAND()*$G$1+1.5,0)</f>
        <v>4</v>
      </c>
      <c r="H108">
        <f t="shared" ca="1" si="12"/>
        <v>3</v>
      </c>
    </row>
    <row r="109" spans="1:8" x14ac:dyDescent="0.25">
      <c r="A109">
        <f t="shared" ca="1" si="10"/>
        <v>5</v>
      </c>
      <c r="B109" t="str">
        <f ca="1">F109&amp;" · "&amp;G109&amp;" · "&amp;H109&amp;" ="</f>
        <v>-3 · 4 · 4 =</v>
      </c>
      <c r="C109">
        <f t="shared" ca="1" si="8"/>
        <v>-48</v>
      </c>
      <c r="F109">
        <f ca="1">-ROUND(RAND()*$F$1+1.5,0)</f>
        <v>-3</v>
      </c>
      <c r="G109">
        <f ca="1">ROUND(RAND()*$G$1+1.5,0)</f>
        <v>4</v>
      </c>
      <c r="H109">
        <f t="shared" ca="1" si="12"/>
        <v>4</v>
      </c>
    </row>
    <row r="110" spans="1:8" x14ac:dyDescent="0.25">
      <c r="A110">
        <f t="shared" ca="1" si="10"/>
        <v>8</v>
      </c>
      <c r="B110" t="str">
        <f ca="1">F110&amp;" · ("&amp;G110&amp;") · "&amp;H110&amp;" ="</f>
        <v>-2 · (-3) · 3 =</v>
      </c>
      <c r="C110">
        <f t="shared" ca="1" si="8"/>
        <v>18</v>
      </c>
      <c r="F110">
        <f ca="1">-ROUND(RAND()*$F$1+1.5,0)</f>
        <v>-2</v>
      </c>
      <c r="G110">
        <f ca="1">-ROUND(RAND()*$G$1+1.5,0)</f>
        <v>-3</v>
      </c>
      <c r="H110">
        <f t="shared" ca="1" si="12"/>
        <v>3</v>
      </c>
    </row>
    <row r="111" spans="1:8" x14ac:dyDescent="0.25">
      <c r="A111">
        <f t="shared" ca="1" si="10"/>
        <v>11</v>
      </c>
      <c r="B111" t="str">
        <f ca="1">F111&amp;" · ("&amp;G111&amp;") · ("&amp;H111&amp;") ="</f>
        <v>3 · (-3) · (-4) =</v>
      </c>
      <c r="C111">
        <f t="shared" ca="1" si="8"/>
        <v>36</v>
      </c>
      <c r="F111">
        <f ca="1">ROUND(RAND()*$F$1+1.5,0)</f>
        <v>3</v>
      </c>
      <c r="G111">
        <f ca="1">-ROUND(RAND()*$G$1+1.5,0)</f>
        <v>-3</v>
      </c>
      <c r="H111">
        <f ca="1">-ROUND(RAND()*$G$1+1.5,0)</f>
        <v>-4</v>
      </c>
    </row>
    <row r="112" spans="1:8" x14ac:dyDescent="0.25">
      <c r="A112">
        <f t="shared" ca="1" si="10"/>
        <v>14</v>
      </c>
      <c r="B112" t="str">
        <f ca="1">F112&amp;" · "&amp;G112&amp;" · ("&amp;H112&amp;") ="</f>
        <v>7 · 6 · (-2) =</v>
      </c>
      <c r="C112">
        <f t="shared" ca="1" si="8"/>
        <v>-84</v>
      </c>
      <c r="F112">
        <f ca="1">ROUND(RAND()*$F$1+1.5,0)</f>
        <v>7</v>
      </c>
      <c r="G112">
        <f ca="1">ROUND(RAND()*$G$1+1.5,0)</f>
        <v>6</v>
      </c>
      <c r="H112">
        <f t="shared" ref="H112:H118" ca="1" si="13">-ROUND(RAND()*$G$1+1.5,0)</f>
        <v>-2</v>
      </c>
    </row>
    <row r="113" spans="1:8" x14ac:dyDescent="0.25">
      <c r="A113">
        <f t="shared" ca="1" si="10"/>
        <v>17</v>
      </c>
      <c r="B113" t="str">
        <f ca="1">F113&amp;" · "&amp;G113&amp;" · ("&amp;H113&amp;") ="</f>
        <v>-7 · 4 · (-5) =</v>
      </c>
      <c r="C113">
        <f t="shared" ca="1" si="8"/>
        <v>140</v>
      </c>
      <c r="F113">
        <f ca="1">-ROUND(RAND()*$F$1+1.5,0)</f>
        <v>-7</v>
      </c>
      <c r="G113">
        <f ca="1">ROUND(RAND()*$G$1+1.5,0)</f>
        <v>4</v>
      </c>
      <c r="H113">
        <f t="shared" ca="1" si="13"/>
        <v>-5</v>
      </c>
    </row>
    <row r="114" spans="1:8" x14ac:dyDescent="0.25">
      <c r="A114">
        <f t="shared" ca="1" si="10"/>
        <v>20</v>
      </c>
      <c r="B114" t="str">
        <f ca="1">F114&amp;" · ("&amp;G114&amp;") · ("&amp;H114&amp;") ="</f>
        <v>-5 · (-2) · (-3) =</v>
      </c>
      <c r="C114">
        <f t="shared" ca="1" si="8"/>
        <v>-30</v>
      </c>
      <c r="F114">
        <f ca="1">-ROUND(RAND()*$F$1+1.5,0)</f>
        <v>-5</v>
      </c>
      <c r="G114">
        <f ca="1">-ROUND(RAND()*$G$1+1.5,0)</f>
        <v>-2</v>
      </c>
      <c r="H114">
        <f t="shared" ca="1" si="13"/>
        <v>-3</v>
      </c>
    </row>
    <row r="115" spans="1:8" x14ac:dyDescent="0.25">
      <c r="A115">
        <f t="shared" ca="1" si="10"/>
        <v>23</v>
      </c>
      <c r="B115" t="str">
        <f ca="1">F115&amp;" · ("&amp;G115&amp;") · ("&amp;H115&amp;") ="</f>
        <v>4 · (-2) · (-6) =</v>
      </c>
      <c r="C115">
        <f t="shared" ca="1" si="8"/>
        <v>48</v>
      </c>
      <c r="F115">
        <f ca="1">ROUND(RAND()*$F$1+1.5,0)</f>
        <v>4</v>
      </c>
      <c r="G115">
        <f ca="1">-ROUND(RAND()*$G$1+1.5,0)</f>
        <v>-2</v>
      </c>
      <c r="H115">
        <f t="shared" ca="1" si="13"/>
        <v>-6</v>
      </c>
    </row>
    <row r="116" spans="1:8" x14ac:dyDescent="0.25">
      <c r="A116">
        <f t="shared" ca="1" si="10"/>
        <v>26</v>
      </c>
      <c r="B116" t="str">
        <f ca="1">F116&amp;" · "&amp;G116&amp;" · ("&amp;H116&amp;") ="</f>
        <v>4 · 7 · (-6) =</v>
      </c>
      <c r="C116">
        <f t="shared" ca="1" si="8"/>
        <v>-168</v>
      </c>
      <c r="F116">
        <f ca="1">ROUND(RAND()*$F$1+1.5,0)</f>
        <v>4</v>
      </c>
      <c r="G116">
        <f ca="1">ROUND(RAND()*$G$1+1.5,0)</f>
        <v>7</v>
      </c>
      <c r="H116">
        <f t="shared" ca="1" si="13"/>
        <v>-6</v>
      </c>
    </row>
    <row r="117" spans="1:8" x14ac:dyDescent="0.25">
      <c r="A117">
        <f t="shared" ca="1" si="10"/>
        <v>29</v>
      </c>
      <c r="B117" t="str">
        <f ca="1">F117&amp;" · "&amp;G117&amp;" · ("&amp;H117&amp;") ="</f>
        <v>-4 · 2 · (-6) =</v>
      </c>
      <c r="C117">
        <f t="shared" ca="1" si="8"/>
        <v>48</v>
      </c>
      <c r="F117">
        <f ca="1">-ROUND(RAND()*$F$1+1.5,0)</f>
        <v>-4</v>
      </c>
      <c r="G117">
        <f ca="1">ROUND(RAND()*$G$1+1.5,0)</f>
        <v>2</v>
      </c>
      <c r="H117">
        <f t="shared" ca="1" si="13"/>
        <v>-6</v>
      </c>
    </row>
    <row r="118" spans="1:8" x14ac:dyDescent="0.25">
      <c r="A118">
        <f t="shared" ca="1" si="10"/>
        <v>1</v>
      </c>
      <c r="B118" t="str">
        <f ca="1">F118&amp;" · ("&amp;G118&amp;") · ("&amp;H118&amp;") ="</f>
        <v>-6 · (-6) · (-5) =</v>
      </c>
      <c r="C118">
        <f t="shared" ca="1" si="8"/>
        <v>-180</v>
      </c>
      <c r="F118">
        <f ca="1">-ROUND(RAND()*$F$1+1.5,0)</f>
        <v>-6</v>
      </c>
      <c r="G118">
        <f ca="1">-ROUND(RAND()*$G$1+1.5,0)</f>
        <v>-6</v>
      </c>
      <c r="H118">
        <f t="shared" ca="1" si="13"/>
        <v>-5</v>
      </c>
    </row>
    <row r="119" spans="1:8" ht="15" x14ac:dyDescent="0.25">
      <c r="B119" s="1"/>
      <c r="C119" s="1"/>
    </row>
    <row r="123" spans="1:8" x14ac:dyDescent="0.25">
      <c r="A123">
        <v>31</v>
      </c>
      <c r="B123" t="s">
        <v>8</v>
      </c>
      <c r="F123">
        <v>6</v>
      </c>
      <c r="G123">
        <v>6</v>
      </c>
    </row>
    <row r="124" spans="1:8" x14ac:dyDescent="0.25">
      <c r="A124">
        <f ca="1">ROUND(RAND()*$F$1+1.5,0)</f>
        <v>6</v>
      </c>
      <c r="E124" t="s">
        <v>9</v>
      </c>
    </row>
    <row r="125" spans="1:8" x14ac:dyDescent="0.25">
      <c r="F125" t="s">
        <v>10</v>
      </c>
      <c r="G125" t="s">
        <v>10</v>
      </c>
      <c r="H125" t="s">
        <v>10</v>
      </c>
    </row>
    <row r="126" spans="1:8" x14ac:dyDescent="0.25">
      <c r="A126">
        <v>1</v>
      </c>
      <c r="B126" t="str">
        <f ca="1">F126&amp;" + ("&amp;G126&amp;") + "&amp;H126&amp;" ="</f>
        <v>4,7 + (-1,7) + 5,2 =</v>
      </c>
      <c r="C126">
        <f ca="1">F126+G126+H126</f>
        <v>8.1999999999999993</v>
      </c>
      <c r="F126">
        <f ca="1">ROUND(RAND()*$F$1+1.5,1)</f>
        <v>4.7</v>
      </c>
      <c r="G126">
        <f ca="1">-ROUND(RAND()*$G$1+1.5,1)</f>
        <v>-1.7</v>
      </c>
      <c r="H126">
        <f ca="1">ROUND(RAND()*$G$1+1.5,1)</f>
        <v>5.2</v>
      </c>
    </row>
    <row r="127" spans="1:8" x14ac:dyDescent="0.25">
      <c r="A127">
        <f ca="1">MOD(A126+$A$25,$A$24)</f>
        <v>4</v>
      </c>
      <c r="B127" t="str">
        <f ca="1">F127&amp;" + "&amp;G127&amp;" + "&amp;H127&amp;" ="</f>
        <v>-1,9 + 4,3 + 4,1 =</v>
      </c>
      <c r="C127">
        <f ca="1">F127+G127+H127</f>
        <v>6.5</v>
      </c>
      <c r="F127">
        <f ca="1">-ROUND(RAND()*$F$1+1.5,1)</f>
        <v>-1.9</v>
      </c>
      <c r="G127">
        <f ca="1">ROUND(RAND()*$F$1+1.5,1)</f>
        <v>4.3</v>
      </c>
      <c r="H127">
        <f t="shared" ref="H127:H133" ca="1" si="14">ROUND(RAND()*$G$1+1.5,1)</f>
        <v>4.0999999999999996</v>
      </c>
    </row>
    <row r="128" spans="1:8" x14ac:dyDescent="0.25">
      <c r="A128">
        <f t="shared" ref="A128:A157" ca="1" si="15">MOD(A127+$A$25,$A$24)</f>
        <v>7</v>
      </c>
      <c r="B128" t="str">
        <f ca="1">F128&amp;" + "&amp;G128&amp;" + "&amp;H128&amp;" ="</f>
        <v>-5,4 + 6,3 + 4,2 =</v>
      </c>
      <c r="C128">
        <f ca="1">F128+G128+H128</f>
        <v>5.0999999999999996</v>
      </c>
      <c r="F128">
        <f ca="1">-ROUND(RAND()*$F$1+1.5,1)</f>
        <v>-5.4</v>
      </c>
      <c r="G128">
        <f ca="1">ROUND(RAND()*$F$1+1.5,1)</f>
        <v>6.3</v>
      </c>
      <c r="H128">
        <f t="shared" ca="1" si="14"/>
        <v>4.2</v>
      </c>
    </row>
    <row r="129" spans="1:8" x14ac:dyDescent="0.25">
      <c r="A129">
        <f t="shared" ca="1" si="15"/>
        <v>10</v>
      </c>
      <c r="B129" t="str">
        <f ca="1">F129&amp;" + ("&amp;G129&amp;") + "&amp;H129&amp;" ="</f>
        <v>-2,8 + (-7,1) + 3,9 =</v>
      </c>
      <c r="C129">
        <f ca="1">F129+G129+H129</f>
        <v>-5.9999999999999982</v>
      </c>
      <c r="F129">
        <f ca="1">-ROUND(RAND()*$F$1+1.5,1)</f>
        <v>-2.8</v>
      </c>
      <c r="G129">
        <f ca="1">-ROUND(RAND()*$F$1+1.5,1)</f>
        <v>-7.1</v>
      </c>
      <c r="H129">
        <f t="shared" ca="1" si="14"/>
        <v>3.9</v>
      </c>
    </row>
    <row r="130" spans="1:8" x14ac:dyDescent="0.25">
      <c r="A130">
        <f t="shared" ca="1" si="15"/>
        <v>13</v>
      </c>
      <c r="B130" t="str">
        <f ca="1">F130&amp;" - ("&amp;G130&amp;") + "&amp;H130&amp;" ="</f>
        <v>6,2 - (-2) + 1,7 =</v>
      </c>
      <c r="C130">
        <f ca="1">F130-G130+H130</f>
        <v>9.8999999999999986</v>
      </c>
      <c r="F130">
        <f ca="1">ROUND(RAND()*$F$1+1.5,1)</f>
        <v>6.2</v>
      </c>
      <c r="G130">
        <f ca="1">-ROUND(RAND()*$F$1+1.5,1)</f>
        <v>-2</v>
      </c>
      <c r="H130">
        <f t="shared" ca="1" si="14"/>
        <v>1.7</v>
      </c>
    </row>
    <row r="131" spans="1:8" x14ac:dyDescent="0.25">
      <c r="A131">
        <f t="shared" ca="1" si="15"/>
        <v>16</v>
      </c>
      <c r="B131" t="str">
        <f ca="1">F131&amp;" - "&amp;G131&amp;" + "&amp;H131&amp;" ="</f>
        <v>3,5 - 2,7 + 3,7 =</v>
      </c>
      <c r="C131">
        <f ca="1">F131-G131+H131</f>
        <v>4.5</v>
      </c>
      <c r="F131">
        <f ca="1">ROUND(RAND()*$F$1+1.5,1)</f>
        <v>3.5</v>
      </c>
      <c r="G131">
        <f ca="1">ROUND(RAND()*$F$1+1.5,1)</f>
        <v>2.7</v>
      </c>
      <c r="H131">
        <f t="shared" ca="1" si="14"/>
        <v>3.7</v>
      </c>
    </row>
    <row r="132" spans="1:8" x14ac:dyDescent="0.25">
      <c r="A132">
        <f t="shared" ca="1" si="15"/>
        <v>19</v>
      </c>
      <c r="B132" t="str">
        <f ca="1">F132&amp;" - "&amp;G132&amp;" + "&amp;H132&amp;" ="</f>
        <v>-4,3 - 6,7 + 2,2 =</v>
      </c>
      <c r="C132">
        <f ca="1">F132-G132+H132</f>
        <v>-8.8000000000000007</v>
      </c>
      <c r="F132">
        <f ca="1">-ROUND(RAND()*$F$1+1.5,1)</f>
        <v>-4.3</v>
      </c>
      <c r="G132">
        <f ca="1">ROUND(RAND()*$F$1+1.5,1)</f>
        <v>6.7</v>
      </c>
      <c r="H132">
        <f t="shared" ca="1" si="14"/>
        <v>2.2000000000000002</v>
      </c>
    </row>
    <row r="133" spans="1:8" x14ac:dyDescent="0.25">
      <c r="A133">
        <f t="shared" ca="1" si="15"/>
        <v>22</v>
      </c>
      <c r="B133" t="str">
        <f ca="1">F133&amp;" - ("&amp;G133&amp;") + "&amp;H133&amp;" ="</f>
        <v>-2,7 - (-6,4) + 3,9 =</v>
      </c>
      <c r="C133">
        <f ca="1">F133-G133+H133</f>
        <v>7.6</v>
      </c>
      <c r="F133">
        <f ca="1">-ROUND(RAND()*$F$1+1.5,1)</f>
        <v>-2.7</v>
      </c>
      <c r="G133">
        <f ca="1">-ROUND(RAND()*$F$1+1.5,1)</f>
        <v>-6.4</v>
      </c>
      <c r="H133">
        <f t="shared" ca="1" si="14"/>
        <v>3.9</v>
      </c>
    </row>
    <row r="134" spans="1:8" x14ac:dyDescent="0.25">
      <c r="A134">
        <f t="shared" ca="1" si="15"/>
        <v>25</v>
      </c>
      <c r="B134" t="str">
        <f ca="1">F134&amp;" + ("&amp;G134&amp;") + ("&amp;H134&amp;") ="</f>
        <v>5,9 + (-1,8) + (-3,9) =</v>
      </c>
      <c r="C134">
        <f ca="1">F134+G134+H134</f>
        <v>0.20000000000000062</v>
      </c>
      <c r="F134">
        <f ca="1">ROUND(RAND()*$F$1+1.5,1)</f>
        <v>5.9</v>
      </c>
      <c r="G134">
        <f ca="1">-ROUND(RAND()*$F$1+1.5,1)</f>
        <v>-1.8</v>
      </c>
      <c r="H134">
        <f t="shared" ref="H134:H141" ca="1" si="16">-ROUND(RAND()*$F$1+1.5,1)</f>
        <v>-3.9</v>
      </c>
    </row>
    <row r="135" spans="1:8" x14ac:dyDescent="0.25">
      <c r="A135">
        <f t="shared" ca="1" si="15"/>
        <v>28</v>
      </c>
      <c r="B135" t="str">
        <f ca="1">F135&amp;" + "&amp;G135&amp;" + ("&amp;H135&amp;") ="</f>
        <v>6 + 1,7 + (-7,4) =</v>
      </c>
      <c r="C135">
        <f ca="1">F135+G135+H135</f>
        <v>0.29999999999999982</v>
      </c>
      <c r="F135">
        <f ca="1">ROUND(RAND()*$F$1+1.5,1)</f>
        <v>6</v>
      </c>
      <c r="G135">
        <f ca="1">ROUND(RAND()*$F$1+1.5,1)</f>
        <v>1.7</v>
      </c>
      <c r="H135">
        <f t="shared" ca="1" si="16"/>
        <v>-7.4</v>
      </c>
    </row>
    <row r="136" spans="1:8" x14ac:dyDescent="0.25">
      <c r="A136">
        <f t="shared" ca="1" si="15"/>
        <v>0</v>
      </c>
      <c r="B136" t="str">
        <f ca="1">F136&amp;" + "&amp;G136&amp;" + ("&amp;H136&amp;") ="</f>
        <v>-5,5 + 7,3 + (-7,2) =</v>
      </c>
      <c r="C136">
        <f ca="1">F136+G136+H136</f>
        <v>-5.4</v>
      </c>
      <c r="F136">
        <f ca="1">-ROUND(RAND()*$F$1+1.5,1)</f>
        <v>-5.5</v>
      </c>
      <c r="G136">
        <f ca="1">ROUND(RAND()*$F$1+1.5,1)</f>
        <v>7.3</v>
      </c>
      <c r="H136">
        <f t="shared" ca="1" si="16"/>
        <v>-7.2</v>
      </c>
    </row>
    <row r="137" spans="1:8" x14ac:dyDescent="0.25">
      <c r="A137">
        <f t="shared" ca="1" si="15"/>
        <v>3</v>
      </c>
      <c r="B137" t="str">
        <f ca="1">F137&amp;" + ("&amp;G137&amp;") + ("&amp;H137&amp;") ="</f>
        <v>-3,3 + (-4,6) + (-6,2) =</v>
      </c>
      <c r="C137">
        <f ca="1">F137+G137+H137</f>
        <v>-14.1</v>
      </c>
      <c r="F137">
        <f ca="1">-ROUND(RAND()*$F$1+1.5,1)</f>
        <v>-3.3</v>
      </c>
      <c r="G137">
        <f ca="1">-ROUND(RAND()*$F$1+1.5,1)</f>
        <v>-4.5999999999999996</v>
      </c>
      <c r="H137">
        <f t="shared" ca="1" si="16"/>
        <v>-6.2</v>
      </c>
    </row>
    <row r="138" spans="1:8" x14ac:dyDescent="0.25">
      <c r="A138">
        <f t="shared" ca="1" si="15"/>
        <v>6</v>
      </c>
      <c r="B138" t="str">
        <f ca="1">F138&amp;" - ("&amp;G138&amp;") + ("&amp;H138&amp;") ="</f>
        <v>3,4 - (-1,8) + (-4,3) =</v>
      </c>
      <c r="C138">
        <f ca="1">F138-G138+H138</f>
        <v>0.90000000000000036</v>
      </c>
      <c r="F138">
        <f ca="1">ROUND(RAND()*$F$1+1.5,1)</f>
        <v>3.4</v>
      </c>
      <c r="G138">
        <f ca="1">-ROUND(RAND()*$F$1+1.5,1)</f>
        <v>-1.8</v>
      </c>
      <c r="H138">
        <f t="shared" ca="1" si="16"/>
        <v>-4.3</v>
      </c>
    </row>
    <row r="139" spans="1:8" x14ac:dyDescent="0.25">
      <c r="A139">
        <f t="shared" ca="1" si="15"/>
        <v>9</v>
      </c>
      <c r="B139" t="str">
        <f ca="1">F139&amp;" - "&amp;G139&amp;" + ("&amp;H139&amp;") ="</f>
        <v>7,3 - 7 + (-6,7) =</v>
      </c>
      <c r="C139">
        <f ca="1">F139-G139+H139</f>
        <v>-6.4</v>
      </c>
      <c r="F139">
        <f ca="1">ROUND(RAND()*$F$1+1.5,1)</f>
        <v>7.3</v>
      </c>
      <c r="G139">
        <f ca="1">ROUND(RAND()*$F$1+1.5,1)</f>
        <v>7</v>
      </c>
      <c r="H139">
        <f t="shared" ca="1" si="16"/>
        <v>-6.7</v>
      </c>
    </row>
    <row r="140" spans="1:8" x14ac:dyDescent="0.25">
      <c r="A140">
        <f t="shared" ca="1" si="15"/>
        <v>12</v>
      </c>
      <c r="B140" t="str">
        <f ca="1">F140&amp;" - "&amp;G140&amp;" + ("&amp;H140&amp;") ="</f>
        <v>-1,7 - 2 + (-4,8) =</v>
      </c>
      <c r="C140">
        <f ca="1">F140-G140+H140</f>
        <v>-8.5</v>
      </c>
      <c r="F140">
        <f ca="1">-ROUND(RAND()*$F$1+1.5,1)</f>
        <v>-1.7</v>
      </c>
      <c r="G140">
        <f ca="1">ROUND(RAND()*$F$1+1.5,1)</f>
        <v>2</v>
      </c>
      <c r="H140">
        <f t="shared" ca="1" si="16"/>
        <v>-4.8</v>
      </c>
    </row>
    <row r="141" spans="1:8" x14ac:dyDescent="0.25">
      <c r="A141">
        <f t="shared" ca="1" si="15"/>
        <v>15</v>
      </c>
      <c r="B141" t="str">
        <f ca="1">F141&amp;" - ("&amp;G141&amp;") + ("&amp;H141&amp;") ="</f>
        <v>-6,1 - (-6) + (-6,2) =</v>
      </c>
      <c r="C141">
        <f ca="1">F141-G141+H141</f>
        <v>-6.3</v>
      </c>
      <c r="F141">
        <f ca="1">-ROUND(RAND()*$F$1+1.5,1)</f>
        <v>-6.1</v>
      </c>
      <c r="G141">
        <f ca="1">-ROUND(RAND()*$F$1+1.5,1)</f>
        <v>-6</v>
      </c>
      <c r="H141">
        <f t="shared" ca="1" si="16"/>
        <v>-6.2</v>
      </c>
    </row>
    <row r="142" spans="1:8" x14ac:dyDescent="0.25">
      <c r="A142">
        <f t="shared" ca="1" si="15"/>
        <v>18</v>
      </c>
      <c r="B142" t="str">
        <f ca="1">F142&amp;" + ("&amp;G142&amp;") - "&amp;H142&amp;" ="</f>
        <v>5,9 + (-3,2) - 5,2 =</v>
      </c>
      <c r="C142">
        <f ca="1">F142+G142-H142</f>
        <v>-2.5</v>
      </c>
      <c r="F142">
        <f ca="1">ROUND(RAND()*$F$1+1.5,1)</f>
        <v>5.9</v>
      </c>
      <c r="G142">
        <f ca="1">-ROUND(RAND()*$F$1+1.5,1)</f>
        <v>-3.2</v>
      </c>
      <c r="H142">
        <f t="shared" ref="H142:H149" ca="1" si="17">ROUND(RAND()*$F$1+1.5,1)</f>
        <v>5.2</v>
      </c>
    </row>
    <row r="143" spans="1:8" x14ac:dyDescent="0.25">
      <c r="A143">
        <f t="shared" ca="1" si="15"/>
        <v>21</v>
      </c>
      <c r="B143" t="str">
        <f ca="1">F143&amp;" + "&amp;G143&amp;" - "&amp;H143&amp;" ="</f>
        <v>5,9 + 4,3 - 3 =</v>
      </c>
      <c r="C143">
        <f ca="1">F143+G143-H143</f>
        <v>7.1999999999999993</v>
      </c>
      <c r="F143">
        <f ca="1">ROUND(RAND()*$F$1+1.5,1)</f>
        <v>5.9</v>
      </c>
      <c r="G143">
        <f ca="1">ROUND(RAND()*$F$1+1.5,1)</f>
        <v>4.3</v>
      </c>
      <c r="H143">
        <f t="shared" ca="1" si="17"/>
        <v>3</v>
      </c>
    </row>
    <row r="144" spans="1:8" x14ac:dyDescent="0.25">
      <c r="A144">
        <f t="shared" ca="1" si="15"/>
        <v>24</v>
      </c>
      <c r="B144" t="str">
        <f ca="1">F144&amp;" + "&amp;G144&amp;" - "&amp;H144&amp;" ="</f>
        <v>-3,5 + 6,6 - 6,7 =</v>
      </c>
      <c r="C144">
        <f ca="1">F144+G144-H144</f>
        <v>-3.6000000000000005</v>
      </c>
      <c r="F144">
        <f ca="1">-ROUND(RAND()*$F$1+1.5,1)</f>
        <v>-3.5</v>
      </c>
      <c r="G144">
        <f ca="1">ROUND(RAND()*$F$1+1.5,1)</f>
        <v>6.6</v>
      </c>
      <c r="H144">
        <f t="shared" ca="1" si="17"/>
        <v>6.7</v>
      </c>
    </row>
    <row r="145" spans="1:8" x14ac:dyDescent="0.25">
      <c r="A145">
        <f t="shared" ca="1" si="15"/>
        <v>27</v>
      </c>
      <c r="B145" t="str">
        <f ca="1">F145&amp;" + ("&amp;G145&amp;") - "&amp;H145&amp;" ="</f>
        <v>-7 + (-5,7) - 4,9 =</v>
      </c>
      <c r="C145">
        <f ca="1">F145+G145-H145</f>
        <v>-17.600000000000001</v>
      </c>
      <c r="F145">
        <f ca="1">-ROUND(RAND()*$F$1+1.5,1)</f>
        <v>-7</v>
      </c>
      <c r="G145">
        <f ca="1">-ROUND(RAND()*$F$1+1.5,1)</f>
        <v>-5.7</v>
      </c>
      <c r="H145">
        <f t="shared" ca="1" si="17"/>
        <v>4.9000000000000004</v>
      </c>
    </row>
    <row r="146" spans="1:8" x14ac:dyDescent="0.25">
      <c r="A146">
        <f t="shared" ca="1" si="15"/>
        <v>30</v>
      </c>
      <c r="B146" t="str">
        <f ca="1">F146&amp;" - ("&amp;G146&amp;") - "&amp;H146&amp;" ="</f>
        <v>6,9 - (-2,1) - 4,1 =</v>
      </c>
      <c r="C146">
        <f ca="1">F146-G146-H146</f>
        <v>4.9000000000000004</v>
      </c>
      <c r="F146">
        <f ca="1">ROUND(RAND()*$F$1+1.5,1)</f>
        <v>6.9</v>
      </c>
      <c r="G146">
        <f ca="1">-ROUND(RAND()*$F$1+1.5,1)</f>
        <v>-2.1</v>
      </c>
      <c r="H146">
        <f t="shared" ca="1" si="17"/>
        <v>4.0999999999999996</v>
      </c>
    </row>
    <row r="147" spans="1:8" x14ac:dyDescent="0.25">
      <c r="A147">
        <f t="shared" ca="1" si="15"/>
        <v>2</v>
      </c>
      <c r="B147" t="str">
        <f ca="1">F147&amp;" - "&amp;G147&amp;" - "&amp;H147&amp;" ="</f>
        <v>2,8 - 4,6 - 6,5 =</v>
      </c>
      <c r="C147">
        <f ca="1">F147-G147-H147</f>
        <v>-8.3000000000000007</v>
      </c>
      <c r="F147">
        <f ca="1">ROUND(RAND()*$F$1+1.5,1)</f>
        <v>2.8</v>
      </c>
      <c r="G147">
        <f ca="1">ROUND(RAND()*$F$1+1.5,1)</f>
        <v>4.5999999999999996</v>
      </c>
      <c r="H147">
        <f t="shared" ca="1" si="17"/>
        <v>6.5</v>
      </c>
    </row>
    <row r="148" spans="1:8" x14ac:dyDescent="0.25">
      <c r="A148">
        <f t="shared" ca="1" si="15"/>
        <v>5</v>
      </c>
      <c r="B148" t="str">
        <f ca="1">F148&amp;" - "&amp;G148&amp;" - "&amp;H148&amp;" ="</f>
        <v>-4,4 - 3,2 - 5,6 =</v>
      </c>
      <c r="C148">
        <f ca="1">F148-G148-H148</f>
        <v>-13.2</v>
      </c>
      <c r="F148">
        <f ca="1">-ROUND(RAND()*$F$1+1.5,1)</f>
        <v>-4.4000000000000004</v>
      </c>
      <c r="G148">
        <f ca="1">ROUND(RAND()*$F$1+1.5,1)</f>
        <v>3.2</v>
      </c>
      <c r="H148">
        <f t="shared" ca="1" si="17"/>
        <v>5.6</v>
      </c>
    </row>
    <row r="149" spans="1:8" x14ac:dyDescent="0.25">
      <c r="A149">
        <f t="shared" ca="1" si="15"/>
        <v>8</v>
      </c>
      <c r="B149" t="str">
        <f ca="1">F149&amp;" - ("&amp;G149&amp;") - "&amp;H149&amp;" ="</f>
        <v>-6 - (-2) - 2,6 =</v>
      </c>
      <c r="C149">
        <f ca="1">F149-G149-H149</f>
        <v>-6.6</v>
      </c>
      <c r="F149">
        <f ca="1">-ROUND(RAND()*$F$1+1.5,1)</f>
        <v>-6</v>
      </c>
      <c r="G149">
        <f ca="1">-ROUND(RAND()*$F$1+1.5,1)</f>
        <v>-2</v>
      </c>
      <c r="H149">
        <f t="shared" ca="1" si="17"/>
        <v>2.6</v>
      </c>
    </row>
    <row r="150" spans="1:8" x14ac:dyDescent="0.25">
      <c r="A150">
        <f t="shared" ca="1" si="15"/>
        <v>11</v>
      </c>
      <c r="B150" t="str">
        <f ca="1">F150&amp;" + ("&amp;G150&amp;") - ("&amp;H150&amp;") ="</f>
        <v>1,7 + (-5,6) - (-2,1) =</v>
      </c>
      <c r="C150">
        <f ca="1">F150+G150-H150</f>
        <v>-1.7999999999999994</v>
      </c>
      <c r="F150">
        <f ca="1">ROUND(RAND()*$F$1+1.5,1)</f>
        <v>1.7</v>
      </c>
      <c r="G150">
        <f ca="1">-ROUND(RAND()*$F$1+1.5,1)</f>
        <v>-5.6</v>
      </c>
      <c r="H150">
        <f t="shared" ref="H150:H157" ca="1" si="18">-ROUND(RAND()*$F$1+1.5,1)</f>
        <v>-2.1</v>
      </c>
    </row>
    <row r="151" spans="1:8" x14ac:dyDescent="0.25">
      <c r="A151">
        <f t="shared" ca="1" si="15"/>
        <v>14</v>
      </c>
      <c r="B151" t="str">
        <f ca="1">F151&amp;" + "&amp;G151&amp;" - ("&amp;H151&amp;") ="</f>
        <v>2,6 + 3 - (-2,1) =</v>
      </c>
      <c r="C151">
        <f ca="1">F151+G151-H151</f>
        <v>7.6999999999999993</v>
      </c>
      <c r="F151">
        <f ca="1">ROUND(RAND()*$F$1+1.5,1)</f>
        <v>2.6</v>
      </c>
      <c r="G151">
        <f ca="1">ROUND(RAND()*$F$1+1.5,1)</f>
        <v>3</v>
      </c>
      <c r="H151">
        <f t="shared" ca="1" si="18"/>
        <v>-2.1</v>
      </c>
    </row>
    <row r="152" spans="1:8" x14ac:dyDescent="0.25">
      <c r="A152">
        <f t="shared" ca="1" si="15"/>
        <v>17</v>
      </c>
      <c r="B152" t="str">
        <f ca="1">F152&amp;" + "&amp;G152&amp;" - ("&amp;H152&amp;") ="</f>
        <v>-5,1 + 7,5 - (-5) =</v>
      </c>
      <c r="C152">
        <f ca="1">F152+G152-H152</f>
        <v>7.4</v>
      </c>
      <c r="F152">
        <f ca="1">-ROUND(RAND()*$F$1+1.5,1)</f>
        <v>-5.0999999999999996</v>
      </c>
      <c r="G152">
        <f ca="1">ROUND(RAND()*$F$1+1.5,1)</f>
        <v>7.5</v>
      </c>
      <c r="H152">
        <f t="shared" ca="1" si="18"/>
        <v>-5</v>
      </c>
    </row>
    <row r="153" spans="1:8" x14ac:dyDescent="0.25">
      <c r="A153">
        <f t="shared" ca="1" si="15"/>
        <v>20</v>
      </c>
      <c r="B153" t="str">
        <f ca="1">F153&amp;" + ("&amp;G153&amp;") - ("&amp;H153&amp;") ="</f>
        <v>-3,9 + (-2,8) - (-2,6) =</v>
      </c>
      <c r="C153">
        <f ca="1">F153+G153-H153</f>
        <v>-4.0999999999999996</v>
      </c>
      <c r="F153">
        <f ca="1">-ROUND(RAND()*$F$1+1.5,1)</f>
        <v>-3.9</v>
      </c>
      <c r="G153">
        <f ca="1">-ROUND(RAND()*$F$1+1.5,1)</f>
        <v>-2.8</v>
      </c>
      <c r="H153">
        <f t="shared" ca="1" si="18"/>
        <v>-2.6</v>
      </c>
    </row>
    <row r="154" spans="1:8" x14ac:dyDescent="0.25">
      <c r="A154">
        <f t="shared" ca="1" si="15"/>
        <v>23</v>
      </c>
      <c r="B154" t="str">
        <f ca="1">F154&amp;" - ("&amp;G154&amp;") - ("&amp;H154&amp;") ="</f>
        <v>3,1 - (-1,9) - (-4,9) =</v>
      </c>
      <c r="C154">
        <f ca="1">F154-G154-H154</f>
        <v>9.9</v>
      </c>
      <c r="F154">
        <f ca="1">ROUND(RAND()*$F$1+1.5,1)</f>
        <v>3.1</v>
      </c>
      <c r="G154">
        <f ca="1">-ROUND(RAND()*$F$1+1.5,1)</f>
        <v>-1.9</v>
      </c>
      <c r="H154">
        <f t="shared" ca="1" si="18"/>
        <v>-4.9000000000000004</v>
      </c>
    </row>
    <row r="155" spans="1:8" x14ac:dyDescent="0.25">
      <c r="A155">
        <f t="shared" ca="1" si="15"/>
        <v>26</v>
      </c>
      <c r="B155" t="str">
        <f ca="1">F155&amp;" - "&amp;G155&amp;" - ("&amp;H155&amp;") ="</f>
        <v>2,7 - 1,5 - (-4) =</v>
      </c>
      <c r="C155">
        <f ca="1">F155-G155-H155</f>
        <v>5.2</v>
      </c>
      <c r="F155">
        <f ca="1">ROUND(RAND()*$F$1+1.5,1)</f>
        <v>2.7</v>
      </c>
      <c r="G155">
        <f ca="1">ROUND(RAND()*$F$1+1.5,1)</f>
        <v>1.5</v>
      </c>
      <c r="H155">
        <f t="shared" ca="1" si="18"/>
        <v>-4</v>
      </c>
    </row>
    <row r="156" spans="1:8" x14ac:dyDescent="0.25">
      <c r="A156">
        <f t="shared" ca="1" si="15"/>
        <v>29</v>
      </c>
      <c r="B156" t="str">
        <f ca="1">F156&amp;" - "&amp;G156&amp;" - ("&amp;H156&amp;") ="</f>
        <v>-1,8 - 6,3 - (-7,1) =</v>
      </c>
      <c r="C156">
        <f ca="1">F156-G156-H156</f>
        <v>-1</v>
      </c>
      <c r="F156">
        <f ca="1">-ROUND(RAND()*$F$1+1.5,1)</f>
        <v>-1.8</v>
      </c>
      <c r="G156">
        <f ca="1">ROUND(RAND()*$F$1+1.5,1)</f>
        <v>6.3</v>
      </c>
      <c r="H156">
        <f t="shared" ca="1" si="18"/>
        <v>-7.1</v>
      </c>
    </row>
    <row r="157" spans="1:8" x14ac:dyDescent="0.25">
      <c r="A157">
        <f t="shared" ca="1" si="15"/>
        <v>1</v>
      </c>
      <c r="B157" t="str">
        <f ca="1">F157&amp;" - ("&amp;G157&amp;") - ("&amp;H157&amp;") ="</f>
        <v>-2,7 - (-2,6) - (-4,7) =</v>
      </c>
      <c r="C157">
        <f ca="1">F157-G157-H157</f>
        <v>4.5999999999999996</v>
      </c>
      <c r="F157">
        <f ca="1">-ROUND(RAND()*$F$1+1.5,1)</f>
        <v>-2.7</v>
      </c>
      <c r="G157">
        <f ca="1">-ROUND(RAND()*$F$1+1.5,1)</f>
        <v>-2.6</v>
      </c>
      <c r="H157">
        <f t="shared" ca="1" si="18"/>
        <v>-4.7</v>
      </c>
    </row>
    <row r="158" spans="1:8" ht="15" x14ac:dyDescent="0.25">
      <c r="B158" s="1"/>
      <c r="C158" s="1"/>
    </row>
    <row r="159" spans="1:8" ht="15" x14ac:dyDescent="0.25">
      <c r="B159" s="1"/>
      <c r="C159" s="1"/>
    </row>
    <row r="161" spans="1:9" ht="15" x14ac:dyDescent="0.25">
      <c r="B161" s="2"/>
    </row>
    <row r="163" spans="1:9" x14ac:dyDescent="0.25">
      <c r="A163">
        <v>31</v>
      </c>
      <c r="B163" t="s">
        <v>8</v>
      </c>
      <c r="F163">
        <v>6</v>
      </c>
      <c r="G163">
        <v>6</v>
      </c>
    </row>
    <row r="164" spans="1:9" x14ac:dyDescent="0.25">
      <c r="A164">
        <f ca="1">ROUND(RAND()*$F$1+1.5,0)</f>
        <v>4</v>
      </c>
      <c r="E164" t="s">
        <v>9</v>
      </c>
    </row>
    <row r="165" spans="1:9" x14ac:dyDescent="0.25">
      <c r="F165" t="s">
        <v>10</v>
      </c>
      <c r="G165" t="s">
        <v>10</v>
      </c>
      <c r="H165" t="s">
        <v>10</v>
      </c>
      <c r="I165" t="s">
        <v>10</v>
      </c>
    </row>
    <row r="166" spans="1:9" x14ac:dyDescent="0.25">
      <c r="A166">
        <v>1</v>
      </c>
      <c r="B166" s="9" t="str">
        <f ca="1">"-("&amp;F166&amp;" + "&amp;G166&amp;") - ("&amp;H166&amp;" - "&amp;I166&amp;") ="</f>
        <v>-(3 + 3) - (5 - 2) =</v>
      </c>
      <c r="C166">
        <f ca="1">-(F166+G166)-(H166-I166)</f>
        <v>-9</v>
      </c>
      <c r="F166">
        <f t="shared" ref="F166:F198" ca="1" si="19">ROUND(RAND()*$F$163+1.5,0)</f>
        <v>3</v>
      </c>
      <c r="G166">
        <f t="shared" ref="G166:I198" ca="1" si="20">ROUND(RAND()*$F$163+1.5,0)</f>
        <v>3</v>
      </c>
      <c r="H166">
        <f t="shared" ca="1" si="20"/>
        <v>5</v>
      </c>
      <c r="I166">
        <f t="shared" ca="1" si="20"/>
        <v>2</v>
      </c>
    </row>
    <row r="167" spans="1:9" x14ac:dyDescent="0.25">
      <c r="B167" s="9"/>
    </row>
    <row r="168" spans="1:9" x14ac:dyDescent="0.25">
      <c r="A168">
        <f ca="1">MOD(A166+$A$25,$A$24)</f>
        <v>4</v>
      </c>
      <c r="B168" s="9" t="str">
        <f ca="1">"-("&amp;F168&amp;" - "&amp;G168&amp;") - ("&amp;H168&amp;" - "&amp;I168&amp;") ="</f>
        <v>-(6 - 3) - (7 - 4) =</v>
      </c>
      <c r="C168">
        <f ca="1">-(F168-G168)-(H168-I168)</f>
        <v>-6</v>
      </c>
      <c r="F168">
        <f t="shared" ca="1" si="19"/>
        <v>6</v>
      </c>
      <c r="G168">
        <f t="shared" ca="1" si="20"/>
        <v>3</v>
      </c>
      <c r="H168">
        <f t="shared" ca="1" si="20"/>
        <v>7</v>
      </c>
      <c r="I168">
        <f t="shared" ca="1" si="20"/>
        <v>4</v>
      </c>
    </row>
    <row r="169" spans="1:9" x14ac:dyDescent="0.25">
      <c r="B169" s="9"/>
    </row>
    <row r="170" spans="1:9" x14ac:dyDescent="0.25">
      <c r="A170">
        <f ca="1">MOD(A168+$A$25,$A$24)</f>
        <v>7</v>
      </c>
      <c r="B170" s="9" t="str">
        <f ca="1">"-("&amp;F170&amp;" + "&amp;G170&amp;") - ("&amp;H170&amp;" + "&amp;I170&amp;") ="</f>
        <v>-(6 + 5) - (6 + 7) =</v>
      </c>
      <c r="C170">
        <f ca="1">-(F170+G170)-(H170+I170)</f>
        <v>-24</v>
      </c>
      <c r="F170">
        <f t="shared" ca="1" si="19"/>
        <v>6</v>
      </c>
      <c r="G170">
        <f t="shared" ca="1" si="20"/>
        <v>5</v>
      </c>
      <c r="H170">
        <f t="shared" ca="1" si="20"/>
        <v>6</v>
      </c>
      <c r="I170">
        <f t="shared" ca="1" si="20"/>
        <v>7</v>
      </c>
    </row>
    <row r="171" spans="1:9" x14ac:dyDescent="0.25">
      <c r="B171" s="9"/>
    </row>
    <row r="172" spans="1:9" x14ac:dyDescent="0.25">
      <c r="A172">
        <f ca="1">MOD(A170+$A$25,$A$24)</f>
        <v>10</v>
      </c>
      <c r="B172" s="9" t="str">
        <f ca="1">"-("&amp;F172&amp;" - "&amp;G172&amp;") + ("&amp;H172&amp;" - "&amp;I172&amp;") ="</f>
        <v>-(2 - 3) + (4 - 4) =</v>
      </c>
      <c r="C172">
        <f ca="1">-(F172+G172)+(H172-I172)</f>
        <v>-5</v>
      </c>
      <c r="F172">
        <f t="shared" ca="1" si="19"/>
        <v>2</v>
      </c>
      <c r="G172">
        <f t="shared" ca="1" si="20"/>
        <v>3</v>
      </c>
      <c r="H172">
        <f t="shared" ca="1" si="20"/>
        <v>4</v>
      </c>
      <c r="I172">
        <f t="shared" ca="1" si="20"/>
        <v>4</v>
      </c>
    </row>
    <row r="173" spans="1:9" x14ac:dyDescent="0.25">
      <c r="B173" s="9"/>
    </row>
    <row r="174" spans="1:9" x14ac:dyDescent="0.25">
      <c r="A174">
        <f ca="1">MOD(A172+$A$25,$A$24)</f>
        <v>13</v>
      </c>
      <c r="B174" s="9" t="str">
        <f ca="1">"("&amp;F174&amp;" + "&amp;G174&amp;") - ("&amp;H174&amp;" - "&amp;I174&amp;") ="</f>
        <v>(5 + 4) - (7 - 6) =</v>
      </c>
      <c r="C174">
        <f ca="1">(F174+G174)-(H174-I174)</f>
        <v>8</v>
      </c>
      <c r="F174">
        <f t="shared" ca="1" si="19"/>
        <v>5</v>
      </c>
      <c r="G174">
        <f t="shared" ca="1" si="20"/>
        <v>4</v>
      </c>
      <c r="H174">
        <f t="shared" ca="1" si="20"/>
        <v>7</v>
      </c>
      <c r="I174">
        <f t="shared" ca="1" si="20"/>
        <v>6</v>
      </c>
    </row>
    <row r="175" spans="1:9" x14ac:dyDescent="0.25">
      <c r="B175" s="9"/>
    </row>
    <row r="176" spans="1:9" x14ac:dyDescent="0.25">
      <c r="A176">
        <f ca="1">MOD(A174+$A$25,$A$24)</f>
        <v>16</v>
      </c>
      <c r="B176" s="9" t="str">
        <f ca="1">"("&amp;F176&amp;" - "&amp;G176&amp;") - ("&amp;H176&amp;" - "&amp;I176&amp;") ="</f>
        <v>(7 - 4) - (4 - 4) =</v>
      </c>
      <c r="C176">
        <f ca="1">(F176-G176)-(H176-I176)</f>
        <v>3</v>
      </c>
      <c r="F176">
        <f t="shared" ca="1" si="19"/>
        <v>7</v>
      </c>
      <c r="G176">
        <f t="shared" ca="1" si="20"/>
        <v>4</v>
      </c>
      <c r="H176">
        <f t="shared" ca="1" si="20"/>
        <v>4</v>
      </c>
      <c r="I176">
        <f t="shared" ca="1" si="20"/>
        <v>4</v>
      </c>
    </row>
    <row r="177" spans="1:9" x14ac:dyDescent="0.25">
      <c r="B177" s="9"/>
    </row>
    <row r="178" spans="1:9" x14ac:dyDescent="0.25">
      <c r="A178">
        <f ca="1">MOD(A176+$A$25,$A$24)</f>
        <v>19</v>
      </c>
      <c r="B178" s="9" t="str">
        <f ca="1">"("&amp;F178&amp;" + "&amp;G178&amp;") - ("&amp;H178&amp;" + "&amp;I178&amp;") ="</f>
        <v>(5 + 6) - (5 + 7) =</v>
      </c>
      <c r="C178">
        <f ca="1">(F178+G178)-(H178+I178)</f>
        <v>-1</v>
      </c>
      <c r="F178">
        <f t="shared" ca="1" si="19"/>
        <v>5</v>
      </c>
      <c r="G178">
        <f t="shared" ca="1" si="20"/>
        <v>6</v>
      </c>
      <c r="H178">
        <f t="shared" ca="1" si="20"/>
        <v>5</v>
      </c>
      <c r="I178">
        <f t="shared" ca="1" si="20"/>
        <v>7</v>
      </c>
    </row>
    <row r="179" spans="1:9" x14ac:dyDescent="0.25">
      <c r="B179" s="9"/>
    </row>
    <row r="180" spans="1:9" x14ac:dyDescent="0.25">
      <c r="A180">
        <f ca="1">MOD(A178+$A$25,$A$24)</f>
        <v>22</v>
      </c>
      <c r="B180" s="9" t="str">
        <f ca="1">"("&amp;F180&amp;" - "&amp;G180&amp;") + ("&amp;H180&amp;" - "&amp;I180&amp;") ="</f>
        <v>(2 - 3) + (7 - 2) =</v>
      </c>
      <c r="C180">
        <f ca="1">(F180+G180)+(H180-I180)</f>
        <v>10</v>
      </c>
      <c r="F180">
        <f t="shared" ca="1" si="19"/>
        <v>2</v>
      </c>
      <c r="G180">
        <f t="shared" ca="1" si="20"/>
        <v>3</v>
      </c>
      <c r="H180">
        <f t="shared" ca="1" si="20"/>
        <v>7</v>
      </c>
      <c r="I180">
        <f t="shared" ca="1" si="20"/>
        <v>2</v>
      </c>
    </row>
    <row r="181" spans="1:9" x14ac:dyDescent="0.25">
      <c r="B181" s="9"/>
    </row>
    <row r="182" spans="1:9" x14ac:dyDescent="0.25">
      <c r="A182">
        <f ca="1">MOD(A180+$A$25,$A$24)</f>
        <v>25</v>
      </c>
      <c r="B182" s="9" t="str">
        <f ca="1">"-("&amp;F182&amp;" + "&amp;G182&amp;") + ("&amp;H182&amp;" - "&amp;I182&amp;") ="</f>
        <v>-(2 + 4) + (7 - 5) =</v>
      </c>
      <c r="C182">
        <f ca="1">-(F182+G182)+(H182-I182)</f>
        <v>-4</v>
      </c>
      <c r="F182">
        <f t="shared" ca="1" si="19"/>
        <v>2</v>
      </c>
      <c r="G182">
        <f t="shared" ca="1" si="20"/>
        <v>4</v>
      </c>
      <c r="H182">
        <f t="shared" ca="1" si="20"/>
        <v>7</v>
      </c>
      <c r="I182">
        <f t="shared" ca="1" si="20"/>
        <v>5</v>
      </c>
    </row>
    <row r="183" spans="1:9" x14ac:dyDescent="0.25">
      <c r="B183" s="9"/>
    </row>
    <row r="184" spans="1:9" x14ac:dyDescent="0.25">
      <c r="A184">
        <f ca="1">MOD(A182+$A$25,$A$24)</f>
        <v>28</v>
      </c>
      <c r="B184" s="9" t="str">
        <f ca="1">"("&amp;F184&amp;" + "&amp;G184&amp;") · ("&amp;H184&amp;" - "&amp;I184&amp;") ="</f>
        <v>(3 + 5) · (6 - 6) =</v>
      </c>
      <c r="C184">
        <f ca="1">(F184+G184)*(H184-I184)</f>
        <v>0</v>
      </c>
      <c r="F184">
        <f t="shared" ca="1" si="19"/>
        <v>3</v>
      </c>
      <c r="G184">
        <f t="shared" ca="1" si="20"/>
        <v>5</v>
      </c>
      <c r="H184">
        <f t="shared" ca="1" si="20"/>
        <v>6</v>
      </c>
      <c r="I184">
        <f t="shared" ca="1" si="20"/>
        <v>6</v>
      </c>
    </row>
    <row r="185" spans="1:9" x14ac:dyDescent="0.25">
      <c r="B185" s="9"/>
    </row>
    <row r="186" spans="1:9" x14ac:dyDescent="0.25">
      <c r="A186">
        <f ca="1">MOD(A184+$A$25,$A$24)</f>
        <v>0</v>
      </c>
      <c r="B186" s="9" t="str">
        <f ca="1">"("&amp;F186&amp;" + "&amp;G186&amp;") · ("&amp;H186&amp;" + "&amp;I186&amp;") ="</f>
        <v>(2 + 4) · (2 + 3) =</v>
      </c>
      <c r="C186">
        <f ca="1">(F186+G186)*(H186+I186)</f>
        <v>30</v>
      </c>
      <c r="F186">
        <f t="shared" ca="1" si="19"/>
        <v>2</v>
      </c>
      <c r="G186">
        <f t="shared" ca="1" si="20"/>
        <v>4</v>
      </c>
      <c r="H186">
        <f t="shared" ca="1" si="20"/>
        <v>2</v>
      </c>
      <c r="I186">
        <f t="shared" ca="1" si="20"/>
        <v>3</v>
      </c>
    </row>
    <row r="187" spans="1:9" x14ac:dyDescent="0.25">
      <c r="B187" s="9"/>
    </row>
    <row r="188" spans="1:9" x14ac:dyDescent="0.25">
      <c r="A188">
        <f ca="1">MOD(A186+$A$25,$A$24)</f>
        <v>3</v>
      </c>
      <c r="B188" s="9" t="str">
        <f ca="1">"("&amp;F188&amp;" - "&amp;G188&amp;") · ("&amp;H188&amp;" - "&amp;I188&amp;") ="</f>
        <v>(2 - 3) · (6 - 6) =</v>
      </c>
      <c r="C188">
        <f ca="1">(F188-G188)*(H188-I188)</f>
        <v>0</v>
      </c>
      <c r="F188">
        <f t="shared" ca="1" si="19"/>
        <v>2</v>
      </c>
      <c r="G188">
        <f t="shared" ca="1" si="20"/>
        <v>3</v>
      </c>
      <c r="H188">
        <f t="shared" ca="1" si="20"/>
        <v>6</v>
      </c>
      <c r="I188">
        <f t="shared" ca="1" si="20"/>
        <v>6</v>
      </c>
    </row>
    <row r="189" spans="1:9" x14ac:dyDescent="0.25">
      <c r="B189" s="9"/>
    </row>
    <row r="190" spans="1:9" x14ac:dyDescent="0.25">
      <c r="A190">
        <f ca="1">MOD(A188+$A$25,$A$24)</f>
        <v>6</v>
      </c>
      <c r="B190" s="9" t="str">
        <f ca="1">"("&amp;F190&amp;" - "&amp;G190&amp;") · ("&amp;H190&amp;" + "&amp;I190&amp;") ="</f>
        <v>(6 - 2) · (7 + 2) =</v>
      </c>
      <c r="C190">
        <f ca="1">(F190-G190)*(H190+I190)</f>
        <v>36</v>
      </c>
      <c r="F190">
        <f t="shared" ca="1" si="19"/>
        <v>6</v>
      </c>
      <c r="G190">
        <f t="shared" ca="1" si="20"/>
        <v>2</v>
      </c>
      <c r="H190">
        <f t="shared" ca="1" si="20"/>
        <v>7</v>
      </c>
      <c r="I190">
        <f t="shared" ca="1" si="20"/>
        <v>2</v>
      </c>
    </row>
    <row r="191" spans="1:9" x14ac:dyDescent="0.25">
      <c r="B191" s="9"/>
    </row>
    <row r="192" spans="1:9" x14ac:dyDescent="0.25">
      <c r="A192">
        <f ca="1">MOD(A190+$A$25,$A$24)</f>
        <v>9</v>
      </c>
      <c r="B192" s="9" t="str">
        <f ca="1">"-("&amp;F192&amp;" + "&amp;G192&amp;") · ("&amp;H192&amp;" - "&amp;I192&amp;") ="</f>
        <v>-(5 + 2) · (4 - 7) =</v>
      </c>
      <c r="C192">
        <f ca="1">-(F192+G192)*(H192-I192)</f>
        <v>21</v>
      </c>
      <c r="F192">
        <f t="shared" ca="1" si="19"/>
        <v>5</v>
      </c>
      <c r="G192">
        <f t="shared" ca="1" si="20"/>
        <v>2</v>
      </c>
      <c r="H192">
        <f t="shared" ca="1" si="20"/>
        <v>4</v>
      </c>
      <c r="I192">
        <f t="shared" ca="1" si="20"/>
        <v>7</v>
      </c>
    </row>
    <row r="193" spans="1:9" x14ac:dyDescent="0.25">
      <c r="B193" s="9"/>
    </row>
    <row r="194" spans="1:9" x14ac:dyDescent="0.25">
      <c r="A194">
        <f ca="1">MOD(A192+$A$25,$A$24)</f>
        <v>12</v>
      </c>
      <c r="B194" s="9" t="str">
        <f ca="1">"-("&amp;F194&amp;" + "&amp;G194&amp;") · ("&amp;H194&amp;" + "&amp;I194&amp;") ="</f>
        <v>-(4 + 4) · (5 + 3) =</v>
      </c>
      <c r="C194">
        <f ca="1">-(F194+G194)*(H194+I194)</f>
        <v>-64</v>
      </c>
      <c r="F194">
        <f t="shared" ca="1" si="19"/>
        <v>4</v>
      </c>
      <c r="G194">
        <f t="shared" ca="1" si="20"/>
        <v>4</v>
      </c>
      <c r="H194">
        <f t="shared" ca="1" si="20"/>
        <v>5</v>
      </c>
      <c r="I194">
        <f t="shared" ca="1" si="20"/>
        <v>3</v>
      </c>
    </row>
    <row r="195" spans="1:9" x14ac:dyDescent="0.25">
      <c r="B195" s="9"/>
    </row>
    <row r="196" spans="1:9" x14ac:dyDescent="0.25">
      <c r="A196">
        <f ca="1">MOD(A194+$A$25,$A$24)</f>
        <v>15</v>
      </c>
      <c r="B196" s="9" t="str">
        <f ca="1">"-("&amp;F196&amp;" - "&amp;G196&amp;") · ("&amp;H196&amp;" - "&amp;I196&amp;") ="</f>
        <v>-(2 - 4) · (3 - 4) =</v>
      </c>
      <c r="C196">
        <f ca="1">-(F196-G196)*(H196-I196)</f>
        <v>-2</v>
      </c>
      <c r="F196">
        <f t="shared" ca="1" si="19"/>
        <v>2</v>
      </c>
      <c r="G196">
        <f t="shared" ca="1" si="20"/>
        <v>4</v>
      </c>
      <c r="H196">
        <f t="shared" ca="1" si="20"/>
        <v>3</v>
      </c>
      <c r="I196">
        <f t="shared" ca="1" si="20"/>
        <v>4</v>
      </c>
    </row>
    <row r="197" spans="1:9" x14ac:dyDescent="0.25">
      <c r="B197" s="9"/>
    </row>
    <row r="198" spans="1:9" x14ac:dyDescent="0.25">
      <c r="A198">
        <f ca="1">MOD(A196+$A$25,$A$24)</f>
        <v>18</v>
      </c>
      <c r="B198" s="9" t="str">
        <f ca="1">"-("&amp;F198&amp;" - "&amp;G198&amp;") · ("&amp;H198&amp;" + "&amp;I198&amp;") ="</f>
        <v>-(5 - 2) · (4 + 2) =</v>
      </c>
      <c r="C198">
        <f ca="1">-(F198-G198)*(H198+I198)</f>
        <v>-18</v>
      </c>
      <c r="F198">
        <f t="shared" ca="1" si="19"/>
        <v>5</v>
      </c>
      <c r="G198">
        <f t="shared" ca="1" si="20"/>
        <v>2</v>
      </c>
      <c r="H198">
        <f t="shared" ca="1" si="20"/>
        <v>4</v>
      </c>
      <c r="I198">
        <f t="shared" ca="1" si="20"/>
        <v>2</v>
      </c>
    </row>
    <row r="199" spans="1:9" x14ac:dyDescent="0.25">
      <c r="B199" s="9"/>
    </row>
    <row r="200" spans="1:9" x14ac:dyDescent="0.25">
      <c r="A200">
        <f ca="1">MOD(A198+$A$25,$A$24)</f>
        <v>21</v>
      </c>
      <c r="B200" s="9" t="str">
        <f ca="1">"("&amp;F200&amp;" + "&amp;G200&amp;") · (- "&amp;I200&amp;") ="</f>
        <v>(1,7 + 2,2) · (- 3) =</v>
      </c>
      <c r="C200">
        <f ca="1">(F200+G200)*(-I200)</f>
        <v>-11.700000000000001</v>
      </c>
      <c r="F200">
        <f t="shared" ref="F200:G212" ca="1" si="21">ROUND(RAND()*$F$1+1.5,1)</f>
        <v>1.7</v>
      </c>
      <c r="G200">
        <f t="shared" ca="1" si="21"/>
        <v>2.2000000000000002</v>
      </c>
      <c r="H200">
        <f t="shared" ref="H200:I226" ca="1" si="22">ROUND(RAND()*$F$163+1.5,0)</f>
        <v>7</v>
      </c>
      <c r="I200">
        <f t="shared" ca="1" si="22"/>
        <v>3</v>
      </c>
    </row>
    <row r="201" spans="1:9" x14ac:dyDescent="0.25">
      <c r="B201" s="9"/>
    </row>
    <row r="202" spans="1:9" x14ac:dyDescent="0.25">
      <c r="A202">
        <f ca="1">MOD(A200+$A$25,$A$24)</f>
        <v>24</v>
      </c>
      <c r="B202" s="9" t="str">
        <f ca="1">"("&amp;F202&amp;" - "&amp;G202&amp;") · (- "&amp;I202&amp;") ="</f>
        <v>(5,1 - 6,6) · (- 3) =</v>
      </c>
      <c r="C202">
        <f ca="1">(F202-G202)*(-I202)</f>
        <v>4.5</v>
      </c>
      <c r="F202">
        <f t="shared" ca="1" si="21"/>
        <v>5.0999999999999996</v>
      </c>
      <c r="G202">
        <f t="shared" ca="1" si="21"/>
        <v>6.6</v>
      </c>
      <c r="H202">
        <f t="shared" ca="1" si="22"/>
        <v>5</v>
      </c>
      <c r="I202">
        <f t="shared" ca="1" si="22"/>
        <v>3</v>
      </c>
    </row>
    <row r="203" spans="1:9" x14ac:dyDescent="0.25">
      <c r="B203" s="9"/>
    </row>
    <row r="204" spans="1:9" x14ac:dyDescent="0.25">
      <c r="A204">
        <f ca="1">MOD(A202+$A$25,$A$24)</f>
        <v>27</v>
      </c>
      <c r="B204" s="9" t="str">
        <f ca="1">"("&amp;F204&amp;" + "&amp;G204&amp;") ·  "&amp;I204&amp;" ="</f>
        <v>(6 + 3,3) ·  2 =</v>
      </c>
      <c r="C204">
        <f ca="1">(F204+G204)*(I204)</f>
        <v>18.600000000000001</v>
      </c>
      <c r="F204">
        <f t="shared" ca="1" si="21"/>
        <v>6</v>
      </c>
      <c r="G204">
        <f t="shared" ca="1" si="21"/>
        <v>3.3</v>
      </c>
      <c r="H204">
        <f t="shared" ca="1" si="22"/>
        <v>5</v>
      </c>
      <c r="I204">
        <f t="shared" ca="1" si="22"/>
        <v>2</v>
      </c>
    </row>
    <row r="205" spans="1:9" x14ac:dyDescent="0.25">
      <c r="B205" s="9"/>
    </row>
    <row r="206" spans="1:9" x14ac:dyDescent="0.25">
      <c r="A206">
        <f ca="1">MOD(A204+$A$25,$A$24)</f>
        <v>30</v>
      </c>
      <c r="B206" s="9" t="str">
        <f ca="1">"("&amp;F206&amp;" - "&amp;G206&amp;") · "&amp;I206&amp;" ="</f>
        <v>(2,9 - 3,2) · 2 =</v>
      </c>
      <c r="C206">
        <f ca="1">(F206-G206)*(I206)</f>
        <v>-0.60000000000000053</v>
      </c>
      <c r="F206">
        <f t="shared" ca="1" si="21"/>
        <v>2.9</v>
      </c>
      <c r="G206">
        <f t="shared" ca="1" si="21"/>
        <v>3.2</v>
      </c>
      <c r="H206">
        <f t="shared" ca="1" si="22"/>
        <v>7</v>
      </c>
      <c r="I206">
        <f t="shared" ca="1" si="22"/>
        <v>2</v>
      </c>
    </row>
    <row r="207" spans="1:9" x14ac:dyDescent="0.25">
      <c r="B207" s="9"/>
    </row>
    <row r="208" spans="1:9" x14ac:dyDescent="0.25">
      <c r="A208">
        <f ca="1">MOD(A206+$A$25,$A$24)</f>
        <v>2</v>
      </c>
      <c r="B208" s="9" t="str">
        <f ca="1">"-("&amp;F208&amp;" + "&amp;G208&amp;") · (- "&amp;I208&amp;") ="</f>
        <v>-(3,7 + 3,6) · (- 7) =</v>
      </c>
      <c r="C208">
        <f ca="1">-(F208+G208)*(-I208)</f>
        <v>51.100000000000009</v>
      </c>
      <c r="F208">
        <f t="shared" ca="1" si="21"/>
        <v>3.7</v>
      </c>
      <c r="G208">
        <f t="shared" ca="1" si="21"/>
        <v>3.6</v>
      </c>
      <c r="H208">
        <f t="shared" ca="1" si="22"/>
        <v>2</v>
      </c>
      <c r="I208">
        <f t="shared" ca="1" si="22"/>
        <v>7</v>
      </c>
    </row>
    <row r="209" spans="1:9" x14ac:dyDescent="0.25">
      <c r="B209" s="9"/>
    </row>
    <row r="210" spans="1:9" x14ac:dyDescent="0.25">
      <c r="A210">
        <f ca="1">MOD(A208+$A$25,$A$24)</f>
        <v>5</v>
      </c>
      <c r="B210" s="9" t="str">
        <f ca="1">"-("&amp;F210&amp;" - "&amp;G210&amp;") · (- "&amp;I210&amp;") ="</f>
        <v>-(2,9 - 3,3) · (- 7) =</v>
      </c>
      <c r="C210">
        <f ca="1">-(F210-G210)*(-I210)</f>
        <v>-2.7999999999999994</v>
      </c>
      <c r="F210">
        <f t="shared" ca="1" si="21"/>
        <v>2.9</v>
      </c>
      <c r="G210">
        <f t="shared" ca="1" si="21"/>
        <v>3.3</v>
      </c>
      <c r="H210">
        <f t="shared" ca="1" si="22"/>
        <v>5</v>
      </c>
      <c r="I210">
        <f t="shared" ca="1" si="22"/>
        <v>7</v>
      </c>
    </row>
    <row r="211" spans="1:9" x14ac:dyDescent="0.25">
      <c r="B211" s="9"/>
    </row>
    <row r="212" spans="1:9" x14ac:dyDescent="0.25">
      <c r="A212">
        <f ca="1">MOD(A210+$A$25,$A$24)</f>
        <v>8</v>
      </c>
      <c r="B212" s="9" t="str">
        <f ca="1">"-("&amp;F212&amp;" + "&amp;G212&amp;") ·  "&amp;I212&amp;" ="</f>
        <v>-(7,3 + 6,5) ·  6 =</v>
      </c>
      <c r="C212">
        <f ca="1">-(F212+G212)*(I212)</f>
        <v>-82.800000000000011</v>
      </c>
      <c r="F212">
        <f t="shared" ca="1" si="21"/>
        <v>7.3</v>
      </c>
      <c r="G212">
        <f t="shared" ca="1" si="21"/>
        <v>6.5</v>
      </c>
      <c r="H212">
        <f t="shared" ca="1" si="22"/>
        <v>6</v>
      </c>
      <c r="I212">
        <f t="shared" ca="1" si="22"/>
        <v>6</v>
      </c>
    </row>
    <row r="213" spans="1:9" x14ac:dyDescent="0.25">
      <c r="B213" s="9"/>
    </row>
    <row r="214" spans="1:9" x14ac:dyDescent="0.25">
      <c r="A214">
        <f ca="1">MOD(A212+$A$25,$A$24)</f>
        <v>11</v>
      </c>
      <c r="B214" s="9" t="str">
        <f ca="1">"-("&amp;F214&amp;" - "&amp;G214&amp;") · "&amp;I214&amp;" ="</f>
        <v>-(3,4 - 3) · 3 =</v>
      </c>
      <c r="C214">
        <f ca="1">-(F214-G214)*(I214)</f>
        <v>-1.1999999999999997</v>
      </c>
      <c r="F214">
        <f t="shared" ref="F214:G226" ca="1" si="23">ROUND(RAND()*$F$1+1.5,1)</f>
        <v>3.4</v>
      </c>
      <c r="G214">
        <f t="shared" ca="1" si="23"/>
        <v>3</v>
      </c>
      <c r="H214">
        <f t="shared" ca="1" si="22"/>
        <v>3</v>
      </c>
      <c r="I214">
        <f t="shared" ca="1" si="22"/>
        <v>3</v>
      </c>
    </row>
    <row r="215" spans="1:9" x14ac:dyDescent="0.25">
      <c r="B215" s="9"/>
    </row>
    <row r="216" spans="1:9" x14ac:dyDescent="0.25">
      <c r="A216">
        <f ca="1">MOD(A214+$A$25,$A$24)</f>
        <v>14</v>
      </c>
      <c r="B216" s="9" t="str">
        <f ca="1">"(- "&amp;I216&amp;") · ("&amp;F216&amp;" + "&amp;G216&amp;") ="</f>
        <v>(- 7) · (6,7 + 7) =</v>
      </c>
      <c r="C216">
        <f ca="1">(F216+G216)*(-I216)</f>
        <v>-95.899999999999991</v>
      </c>
      <c r="F216">
        <f t="shared" ca="1" si="23"/>
        <v>6.7</v>
      </c>
      <c r="G216">
        <f t="shared" ca="1" si="23"/>
        <v>7</v>
      </c>
      <c r="H216">
        <f t="shared" ca="1" si="22"/>
        <v>2</v>
      </c>
      <c r="I216">
        <f t="shared" ca="1" si="22"/>
        <v>7</v>
      </c>
    </row>
    <row r="217" spans="1:9" x14ac:dyDescent="0.25">
      <c r="B217" s="9"/>
    </row>
    <row r="218" spans="1:9" x14ac:dyDescent="0.25">
      <c r="A218">
        <f ca="1">MOD(A216+$A$25,$A$24)</f>
        <v>17</v>
      </c>
      <c r="B218" s="9" t="str">
        <f ca="1">"(- "&amp;I218&amp;") · ("&amp;F218&amp;" - "&amp;G218&amp;") ="</f>
        <v>(- 4) · (2,7 - 3,7) =</v>
      </c>
      <c r="C218">
        <f ca="1">(F218-G218)*(-I218)</f>
        <v>4</v>
      </c>
      <c r="F218">
        <f t="shared" ca="1" si="23"/>
        <v>2.7</v>
      </c>
      <c r="G218">
        <f t="shared" ca="1" si="23"/>
        <v>3.7</v>
      </c>
      <c r="H218">
        <f t="shared" ca="1" si="22"/>
        <v>7</v>
      </c>
      <c r="I218">
        <f t="shared" ca="1" si="22"/>
        <v>4</v>
      </c>
    </row>
    <row r="219" spans="1:9" x14ac:dyDescent="0.25">
      <c r="B219" s="9"/>
    </row>
    <row r="220" spans="1:9" x14ac:dyDescent="0.25">
      <c r="A220">
        <f ca="1">MOD(A218+$A$25,$A$24)</f>
        <v>20</v>
      </c>
      <c r="B220" s="9" t="str">
        <f ca="1">"(- "&amp;I220&amp;") · ("&amp;F220&amp;" + "&amp;G220&amp;") ="</f>
        <v>(- 7) · (7,3 + 5,7) =</v>
      </c>
      <c r="C220">
        <f ca="1">(F220+G220)*(-I220)</f>
        <v>-91</v>
      </c>
      <c r="F220">
        <f t="shared" ca="1" si="23"/>
        <v>7.3</v>
      </c>
      <c r="G220">
        <f t="shared" ca="1" si="23"/>
        <v>5.7</v>
      </c>
      <c r="H220">
        <f t="shared" ca="1" si="22"/>
        <v>6</v>
      </c>
      <c r="I220">
        <f t="shared" ca="1" si="22"/>
        <v>7</v>
      </c>
    </row>
    <row r="221" spans="1:9" x14ac:dyDescent="0.25">
      <c r="A221">
        <f ca="1">MOD(A220+$A$25,$A$24)</f>
        <v>23</v>
      </c>
      <c r="B221" s="9" t="str">
        <f ca="1">"(- "&amp;I221&amp;") · ("&amp;F221&amp;" - "&amp;G221&amp;") ="</f>
        <v>(- 7) · (6,6 - 4,7) =</v>
      </c>
      <c r="C221">
        <f ca="1">(F221-G221)*(-I221)</f>
        <v>-13.299999999999997</v>
      </c>
      <c r="F221">
        <f t="shared" ca="1" si="23"/>
        <v>6.6</v>
      </c>
      <c r="G221">
        <f t="shared" ca="1" si="23"/>
        <v>4.7</v>
      </c>
      <c r="H221">
        <f t="shared" ca="1" si="22"/>
        <v>5</v>
      </c>
      <c r="I221">
        <f t="shared" ca="1" si="22"/>
        <v>7</v>
      </c>
    </row>
    <row r="222" spans="1:9" x14ac:dyDescent="0.25">
      <c r="B222" s="9"/>
    </row>
    <row r="223" spans="1:9" x14ac:dyDescent="0.25">
      <c r="A223">
        <f ca="1">MOD(A221+$A$25,$A$24)</f>
        <v>26</v>
      </c>
      <c r="B223" s="9" t="str">
        <f ca="1">"-("&amp;F223&amp;" + "&amp;G223&amp;") · (- "&amp;I223&amp;") ="</f>
        <v>-(2,6 + 7,2) · (- 4) =</v>
      </c>
      <c r="C223">
        <f ca="1">-(F223+G223)*(-I223)</f>
        <v>39.200000000000003</v>
      </c>
      <c r="F223">
        <f t="shared" ca="1" si="23"/>
        <v>2.6</v>
      </c>
      <c r="G223">
        <f t="shared" ca="1" si="23"/>
        <v>7.2</v>
      </c>
      <c r="H223">
        <f t="shared" ca="1" si="22"/>
        <v>2</v>
      </c>
      <c r="I223">
        <f t="shared" ca="1" si="22"/>
        <v>4</v>
      </c>
    </row>
    <row r="224" spans="1:9" x14ac:dyDescent="0.25">
      <c r="A224">
        <f ca="1">MOD(A223+$A$25,$A$24)</f>
        <v>29</v>
      </c>
      <c r="B224" s="9" t="str">
        <f ca="1">"-("&amp;F224&amp;" - "&amp;G224&amp;") · (- "&amp;I224&amp;") ="</f>
        <v>-(3 - 6,7) · (- 4) =</v>
      </c>
      <c r="C224">
        <f ca="1">-(F224-G224)*(-I224)</f>
        <v>-14.8</v>
      </c>
      <c r="F224">
        <f t="shared" ca="1" si="23"/>
        <v>3</v>
      </c>
      <c r="G224">
        <f t="shared" ca="1" si="23"/>
        <v>6.7</v>
      </c>
      <c r="H224">
        <f t="shared" ca="1" si="22"/>
        <v>6</v>
      </c>
      <c r="I224">
        <f t="shared" ca="1" si="22"/>
        <v>4</v>
      </c>
    </row>
    <row r="225" spans="1:9" x14ac:dyDescent="0.25">
      <c r="B225" s="9"/>
    </row>
    <row r="226" spans="1:9" x14ac:dyDescent="0.25">
      <c r="A226">
        <f ca="1">MOD(A224+$A$25,$A$24)</f>
        <v>1</v>
      </c>
      <c r="B226" s="9" t="str">
        <f ca="1">"-("&amp;F226&amp;" + "&amp;G226&amp;") ·  "&amp;I226&amp;" ="</f>
        <v>-(4,8 + 6,8) ·  6 =</v>
      </c>
      <c r="C226">
        <f ca="1">-(F226+G226)*(I226)</f>
        <v>-69.599999999999994</v>
      </c>
      <c r="F226">
        <f t="shared" ca="1" si="23"/>
        <v>4.8</v>
      </c>
      <c r="G226">
        <f t="shared" ca="1" si="23"/>
        <v>6.8</v>
      </c>
      <c r="H226">
        <f t="shared" ca="1" si="22"/>
        <v>3</v>
      </c>
      <c r="I226">
        <f t="shared" ca="1" si="22"/>
        <v>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K4" sqref="K4"/>
    </sheetView>
  </sheetViews>
  <sheetFormatPr baseColWidth="10" defaultRowHeight="13.2" x14ac:dyDescent="0.25"/>
  <cols>
    <col min="14" max="14" width="21.88671875" customWidth="1"/>
  </cols>
  <sheetData>
    <row r="1" spans="1:16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 t="str">
        <f ca="1">"L = {"&amp;F2&amp;"}"</f>
        <v>L = {4}</v>
      </c>
      <c r="O1" s="5"/>
      <c r="P1" s="10" t="s">
        <v>19</v>
      </c>
    </row>
    <row r="2" spans="1:16" x14ac:dyDescent="0.25">
      <c r="A2" s="5"/>
      <c r="B2" s="5"/>
      <c r="C2" s="5"/>
      <c r="D2" s="5" t="s">
        <v>20</v>
      </c>
      <c r="E2" s="5" t="s">
        <v>21</v>
      </c>
      <c r="F2" s="5">
        <f ca="1">ROUND(RAND()*5+0.5,0)</f>
        <v>4</v>
      </c>
      <c r="G2" s="5"/>
      <c r="H2" s="5"/>
      <c r="I2" s="5"/>
      <c r="J2" s="5"/>
      <c r="K2" s="5"/>
      <c r="L2" s="5"/>
      <c r="M2" s="5"/>
      <c r="N2" s="5" t="str">
        <f ca="1">A2&amp;B2&amp;C2&amp;D2&amp;E2&amp;F2&amp;G2&amp;H2&amp;I2</f>
        <v>x = 4</v>
      </c>
      <c r="O2" s="5" t="str">
        <f>J2&amp;K2</f>
        <v/>
      </c>
    </row>
    <row r="3" spans="1:16" x14ac:dyDescent="0.25">
      <c r="A3" s="5"/>
      <c r="B3" s="5"/>
      <c r="C3" s="5">
        <f ca="1">K3</f>
        <v>2</v>
      </c>
      <c r="D3" s="5" t="str">
        <f>D2</f>
        <v>x</v>
      </c>
      <c r="E3" s="5" t="s">
        <v>21</v>
      </c>
      <c r="F3" s="5">
        <f ca="1">F2*K3</f>
        <v>8</v>
      </c>
      <c r="G3" s="5"/>
      <c r="H3" s="5" t="s">
        <v>22</v>
      </c>
      <c r="I3" s="5"/>
      <c r="J3" s="5" t="s">
        <v>23</v>
      </c>
      <c r="K3" s="5">
        <f ca="1">ROUND(RAND()*5+1.5,0)</f>
        <v>2</v>
      </c>
      <c r="L3" s="5"/>
      <c r="M3" s="5"/>
      <c r="N3" s="5" t="str">
        <f ca="1">A3&amp;B3&amp;C3&amp;D3&amp;E3&amp;F3&amp;G3&amp;H3&amp;I3</f>
        <v xml:space="preserve">2x = 8   </v>
      </c>
      <c r="O3" s="5" t="str">
        <f ca="1">J3&amp;K3&amp;L3</f>
        <v>|:2</v>
      </c>
    </row>
    <row r="4" spans="1:16" x14ac:dyDescent="0.25">
      <c r="A4" s="5">
        <f ca="1">C3</f>
        <v>2</v>
      </c>
      <c r="B4" s="5" t="str">
        <f>D3</f>
        <v>x</v>
      </c>
      <c r="C4" s="5" t="s">
        <v>24</v>
      </c>
      <c r="D4" s="5">
        <f ca="1">K4</f>
        <v>2</v>
      </c>
      <c r="E4" s="5" t="s">
        <v>21</v>
      </c>
      <c r="F4" s="5">
        <f ca="1">F3+K4</f>
        <v>10</v>
      </c>
      <c r="G4" s="5"/>
      <c r="H4" s="5" t="s">
        <v>22</v>
      </c>
      <c r="I4" s="5"/>
      <c r="J4" s="5" t="s">
        <v>25</v>
      </c>
      <c r="K4" s="5">
        <f ca="1">ROUND(RAND()*5+0.5,0)</f>
        <v>2</v>
      </c>
      <c r="L4" s="5"/>
      <c r="M4" s="5"/>
      <c r="N4" s="5" t="str">
        <f ca="1">A4&amp;B4&amp;C4&amp;D4&amp;E4&amp;F4&amp;G4&amp;H4&amp;I4</f>
        <v xml:space="preserve">2x + 2 = 10   </v>
      </c>
      <c r="O4" s="5" t="str">
        <f ca="1">J4&amp;K4&amp;L4</f>
        <v>|-2</v>
      </c>
    </row>
    <row r="5" spans="1:16" x14ac:dyDescent="0.25">
      <c r="A5" s="11">
        <f ca="1">A4+K5</f>
        <v>4</v>
      </c>
      <c r="B5" s="11" t="s">
        <v>20</v>
      </c>
      <c r="C5" s="11" t="s">
        <v>24</v>
      </c>
      <c r="D5" s="11">
        <f ca="1">D4</f>
        <v>2</v>
      </c>
      <c r="E5" s="11" t="s">
        <v>21</v>
      </c>
      <c r="F5" s="11">
        <f ca="1">F4</f>
        <v>10</v>
      </c>
      <c r="G5" s="11" t="s">
        <v>24</v>
      </c>
      <c r="H5" s="11">
        <f ca="1">K5</f>
        <v>2</v>
      </c>
      <c r="I5" s="11" t="s">
        <v>20</v>
      </c>
      <c r="J5" s="11" t="s">
        <v>25</v>
      </c>
      <c r="K5" s="11">
        <f ca="1">ROUND(RAND()*5+0.5,0)</f>
        <v>2</v>
      </c>
      <c r="L5" s="11" t="s">
        <v>20</v>
      </c>
      <c r="M5" s="11"/>
      <c r="N5" s="11" t="str">
        <f ca="1">A5&amp;B5&amp;C5&amp;D5&amp;E5&amp;F5&amp;G5&amp;H5&amp;I5</f>
        <v>4x + 2 = 10 + 2x</v>
      </c>
      <c r="O5" s="11" t="str">
        <f ca="1">J5&amp;K5&amp;L5</f>
        <v>|-2x</v>
      </c>
      <c r="P5" t="str">
        <f ca="1">N5&amp;"   "&amp;O5&amp;P1&amp;N4&amp;"   "&amp;O4&amp;P1&amp;N3&amp;"   "&amp;O3&amp;P1&amp;N2&amp;P1&amp;P1&amp;N1</f>
        <v>4x + 2 = 10 + 2x   |-2x 
2x + 2 = 10      |-2 
2x = 8      |:2 
x = 4 
L = {4}</v>
      </c>
    </row>
    <row r="6" spans="1:16" x14ac:dyDescent="0.25">
      <c r="N6" t="str">
        <f>A6&amp;B6&amp;C6&amp;D6&amp;E6&amp;F6&amp;G6&amp;H6&amp;J6&amp;K6&amp;L6</f>
        <v/>
      </c>
      <c r="O6" t="str">
        <f>J6&amp;K6</f>
        <v/>
      </c>
    </row>
    <row r="7" spans="1:16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tr">
        <f ca="1">"L = {"&amp;F8&amp;"}"</f>
        <v>L = {2}</v>
      </c>
      <c r="O7" s="5"/>
      <c r="P7" s="10" t="s">
        <v>19</v>
      </c>
    </row>
    <row r="8" spans="1:16" x14ac:dyDescent="0.25">
      <c r="A8" s="5"/>
      <c r="B8" s="5"/>
      <c r="C8" s="5"/>
      <c r="D8" s="5" t="s">
        <v>20</v>
      </c>
      <c r="E8" s="5" t="s">
        <v>21</v>
      </c>
      <c r="F8" s="5">
        <f ca="1">ROUND(RAND()*5+0.5,0)</f>
        <v>2</v>
      </c>
      <c r="G8" s="5"/>
      <c r="H8" s="5"/>
      <c r="I8" s="5"/>
      <c r="J8" s="5"/>
      <c r="K8" s="5"/>
      <c r="L8" s="5"/>
      <c r="M8" s="5"/>
      <c r="N8" s="5" t="str">
        <f ca="1">A8&amp;B8&amp;C8&amp;D8&amp;E8&amp;F8&amp;G8&amp;H8&amp;I8</f>
        <v>x = 2</v>
      </c>
      <c r="O8" s="5" t="str">
        <f>J8&amp;K8</f>
        <v/>
      </c>
    </row>
    <row r="9" spans="1:16" x14ac:dyDescent="0.25">
      <c r="A9" s="5"/>
      <c r="B9" s="5"/>
      <c r="C9" s="5">
        <f ca="1">K9</f>
        <v>3</v>
      </c>
      <c r="D9" s="5" t="str">
        <f>D8</f>
        <v>x</v>
      </c>
      <c r="E9" s="5" t="s">
        <v>21</v>
      </c>
      <c r="F9" s="5">
        <f ca="1">F8*K9</f>
        <v>6</v>
      </c>
      <c r="G9" s="5"/>
      <c r="H9" s="5" t="s">
        <v>22</v>
      </c>
      <c r="I9" s="5"/>
      <c r="J9" s="5" t="s">
        <v>23</v>
      </c>
      <c r="K9" s="5">
        <f ca="1">ROUND(RAND()*5+1.5,0)</f>
        <v>3</v>
      </c>
      <c r="L9" s="5"/>
      <c r="M9" s="5"/>
      <c r="N9" s="5" t="str">
        <f ca="1">A9&amp;B9&amp;C9&amp;D9&amp;E9&amp;F9&amp;G9&amp;H9&amp;I9</f>
        <v xml:space="preserve">3x = 6   </v>
      </c>
      <c r="O9" s="5" t="str">
        <f ca="1">J9&amp;K9&amp;L9</f>
        <v>|:3</v>
      </c>
    </row>
    <row r="10" spans="1:16" x14ac:dyDescent="0.25">
      <c r="A10" s="5">
        <f ca="1">C9</f>
        <v>3</v>
      </c>
      <c r="B10" s="5" t="str">
        <f>D9</f>
        <v>x</v>
      </c>
      <c r="C10" s="5" t="s">
        <v>26</v>
      </c>
      <c r="D10" s="5">
        <f ca="1">K10</f>
        <v>3</v>
      </c>
      <c r="E10" s="5" t="s">
        <v>21</v>
      </c>
      <c r="F10" s="5">
        <f ca="1">F9-K10</f>
        <v>3</v>
      </c>
      <c r="G10" s="5"/>
      <c r="H10" s="5" t="s">
        <v>22</v>
      </c>
      <c r="I10" s="5"/>
      <c r="J10" s="5" t="s">
        <v>27</v>
      </c>
      <c r="K10" s="5">
        <f ca="1">ROUND(RAND()*5+0.5,0)</f>
        <v>3</v>
      </c>
      <c r="L10" s="5"/>
      <c r="M10" s="5"/>
      <c r="N10" s="5" t="str">
        <f ca="1">A10&amp;B10&amp;C10&amp;D10&amp;E10&amp;F10&amp;G10&amp;H10&amp;I10</f>
        <v xml:space="preserve">3x - 3 = 3   </v>
      </c>
      <c r="O10" s="5" t="str">
        <f ca="1">J10&amp;K10&amp;L10</f>
        <v>|+3</v>
      </c>
    </row>
    <row r="11" spans="1:16" x14ac:dyDescent="0.25">
      <c r="A11" s="11">
        <f ca="1">A10+K11</f>
        <v>7</v>
      </c>
      <c r="B11" s="11" t="s">
        <v>20</v>
      </c>
      <c r="C11" s="11" t="s">
        <v>26</v>
      </c>
      <c r="D11" s="11">
        <f ca="1">D10</f>
        <v>3</v>
      </c>
      <c r="E11" s="11" t="s">
        <v>21</v>
      </c>
      <c r="F11" s="11">
        <f ca="1">F10</f>
        <v>3</v>
      </c>
      <c r="G11" s="11" t="s">
        <v>24</v>
      </c>
      <c r="H11" s="11">
        <f ca="1">K11</f>
        <v>4</v>
      </c>
      <c r="I11" s="11" t="s">
        <v>20</v>
      </c>
      <c r="J11" s="11" t="s">
        <v>25</v>
      </c>
      <c r="K11" s="11">
        <f ca="1">ROUND(RAND()*5+0.5,0)</f>
        <v>4</v>
      </c>
      <c r="L11" s="11" t="s">
        <v>20</v>
      </c>
      <c r="M11" s="11"/>
      <c r="N11" s="11" t="str">
        <f ca="1">A11&amp;B11&amp;C11&amp;D11&amp;E11&amp;F11&amp;G11&amp;H11&amp;I11</f>
        <v>7x - 3 = 3 + 4x</v>
      </c>
      <c r="O11" s="11" t="str">
        <f ca="1">J11&amp;K11&amp;L11</f>
        <v>|-4x</v>
      </c>
      <c r="P11" t="str">
        <f ca="1">N11&amp;"   "&amp;O11&amp;P7&amp;N10&amp;"   "&amp;O10&amp;P7&amp;N9&amp;"   "&amp;O9&amp;P7&amp;N8&amp;P7&amp;P7&amp;N7</f>
        <v>7x - 3 = 3 + 4x   |-4x 
3x - 3 = 3      |+3 
3x = 6      |:3 
x = 2 
L = {2}</v>
      </c>
    </row>
    <row r="13" spans="1:16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 t="str">
        <f ca="1">"L = {"&amp;F14&amp;"}"</f>
        <v>L = {-2}</v>
      </c>
      <c r="O13" s="5"/>
      <c r="P13" s="10" t="s">
        <v>19</v>
      </c>
    </row>
    <row r="14" spans="1:16" x14ac:dyDescent="0.25">
      <c r="A14" s="5"/>
      <c r="B14" s="5"/>
      <c r="C14" s="5"/>
      <c r="D14" s="5" t="s">
        <v>20</v>
      </c>
      <c r="E14" s="5" t="s">
        <v>21</v>
      </c>
      <c r="F14" s="5">
        <f ca="1">-ROUND(RAND()*5+0.5,0)</f>
        <v>-2</v>
      </c>
      <c r="G14" s="5"/>
      <c r="H14" s="5"/>
      <c r="I14" s="5"/>
      <c r="J14" s="5"/>
      <c r="K14" s="5"/>
      <c r="L14" s="5"/>
      <c r="M14" s="5"/>
      <c r="N14" s="5" t="str">
        <f ca="1">A14&amp;B14&amp;C14&amp;D14&amp;E14&amp;F14&amp;G14&amp;H14&amp;I14</f>
        <v>x = -2</v>
      </c>
      <c r="O14" s="5" t="str">
        <f>J14&amp;K14</f>
        <v/>
      </c>
    </row>
    <row r="15" spans="1:16" x14ac:dyDescent="0.25">
      <c r="A15" s="5"/>
      <c r="B15" s="5"/>
      <c r="C15" s="5">
        <f ca="1">K15</f>
        <v>5</v>
      </c>
      <c r="D15" s="5" t="str">
        <f>D14</f>
        <v>x</v>
      </c>
      <c r="E15" s="5" t="s">
        <v>21</v>
      </c>
      <c r="F15" s="5">
        <f ca="1">F14*K15</f>
        <v>-10</v>
      </c>
      <c r="G15" s="5"/>
      <c r="H15" s="5" t="s">
        <v>22</v>
      </c>
      <c r="I15" s="5"/>
      <c r="J15" s="5" t="s">
        <v>23</v>
      </c>
      <c r="K15" s="5">
        <f ca="1">ROUND(RAND()*5+1.5,0)</f>
        <v>5</v>
      </c>
      <c r="L15" s="5"/>
      <c r="M15" s="5"/>
      <c r="N15" s="5" t="str">
        <f ca="1">A15&amp;B15&amp;C15&amp;D15&amp;E15&amp;F15&amp;G15&amp;H15&amp;I15</f>
        <v xml:space="preserve">5x = -10   </v>
      </c>
      <c r="O15" s="5" t="str">
        <f ca="1">J15&amp;K15&amp;L15</f>
        <v>|:5</v>
      </c>
    </row>
    <row r="16" spans="1:16" x14ac:dyDescent="0.25">
      <c r="A16" s="5">
        <f ca="1">C15</f>
        <v>5</v>
      </c>
      <c r="B16" s="5" t="str">
        <f>D15</f>
        <v>x</v>
      </c>
      <c r="C16" s="5" t="s">
        <v>24</v>
      </c>
      <c r="D16" s="5">
        <f ca="1">K16</f>
        <v>5</v>
      </c>
      <c r="E16" s="5" t="s">
        <v>21</v>
      </c>
      <c r="F16" s="5">
        <f ca="1">F15+K16</f>
        <v>-5</v>
      </c>
      <c r="G16" s="5"/>
      <c r="H16" s="5" t="s">
        <v>22</v>
      </c>
      <c r="I16" s="5"/>
      <c r="J16" s="5" t="s">
        <v>25</v>
      </c>
      <c r="K16" s="5">
        <f ca="1">ROUND(RAND()*5+0.5,0)</f>
        <v>5</v>
      </c>
      <c r="L16" s="5"/>
      <c r="M16" s="5"/>
      <c r="N16" s="5" t="str">
        <f ca="1">A16&amp;B16&amp;C16&amp;D16&amp;E16&amp;F16&amp;G16&amp;H16&amp;I16</f>
        <v xml:space="preserve">5x + 5 = -5   </v>
      </c>
      <c r="O16" s="5" t="str">
        <f ca="1">J16&amp;K16&amp;L16</f>
        <v>|-5</v>
      </c>
    </row>
    <row r="17" spans="1:16" x14ac:dyDescent="0.25">
      <c r="A17" s="11">
        <f ca="1">A16-K17</f>
        <v>-4</v>
      </c>
      <c r="B17" s="11" t="s">
        <v>20</v>
      </c>
      <c r="C17" s="11" t="s">
        <v>24</v>
      </c>
      <c r="D17" s="11">
        <f ca="1">D16</f>
        <v>5</v>
      </c>
      <c r="E17" s="11" t="s">
        <v>21</v>
      </c>
      <c r="F17" s="11">
        <f ca="1">F16</f>
        <v>-5</v>
      </c>
      <c r="G17" s="11" t="s">
        <v>26</v>
      </c>
      <c r="H17" s="11">
        <f ca="1">K17</f>
        <v>9</v>
      </c>
      <c r="I17" s="11" t="s">
        <v>20</v>
      </c>
      <c r="J17" s="11" t="s">
        <v>27</v>
      </c>
      <c r="K17" s="11">
        <f ca="1">ROUND(RAND()*5+0.5,0)+K15</f>
        <v>9</v>
      </c>
      <c r="L17" s="11" t="s">
        <v>20</v>
      </c>
      <c r="M17" s="11"/>
      <c r="N17" s="11" t="str">
        <f ca="1">A17&amp;B17&amp;C17&amp;D17&amp;E17&amp;F17&amp;G17&amp;H17&amp;I17</f>
        <v>-4x + 5 = -5 - 9x</v>
      </c>
      <c r="O17" s="11" t="str">
        <f ca="1">J17&amp;K17&amp;L17</f>
        <v>|+9x</v>
      </c>
      <c r="P17" t="str">
        <f ca="1">N17&amp;"   "&amp;O17&amp;P13&amp;N16&amp;"   "&amp;O16&amp;P13&amp;N15&amp;"   "&amp;O15&amp;P13&amp;N14&amp;P13&amp;P13&amp;N13</f>
        <v>-4x + 5 = -5 - 9x   |+9x 
5x + 5 = -5      |-5 
5x = -10      |:5 
x = -2 
L = {-2}</v>
      </c>
    </row>
    <row r="19" spans="1:1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 t="str">
        <f ca="1">"L = {"&amp;F20&amp;"}"</f>
        <v>L = {-1}</v>
      </c>
      <c r="O19" s="5"/>
      <c r="P19" s="10" t="s">
        <v>19</v>
      </c>
    </row>
    <row r="20" spans="1:16" x14ac:dyDescent="0.25">
      <c r="A20" s="5"/>
      <c r="B20" s="5"/>
      <c r="C20" s="5"/>
      <c r="D20" s="5" t="s">
        <v>20</v>
      </c>
      <c r="E20" s="5" t="s">
        <v>21</v>
      </c>
      <c r="F20" s="5">
        <f ca="1">ROUND(RAND()*10-5.5,0)</f>
        <v>-1</v>
      </c>
      <c r="G20" s="5"/>
      <c r="H20" s="5"/>
      <c r="I20" s="5"/>
      <c r="J20" s="5"/>
      <c r="K20" s="5"/>
      <c r="L20" s="5"/>
      <c r="M20" s="5"/>
      <c r="N20" s="5" t="str">
        <f ca="1">A20&amp;B20&amp;C20&amp;D20&amp;E20&amp;F20&amp;G20&amp;H20&amp;I20</f>
        <v>x = -1</v>
      </c>
      <c r="O20" s="5" t="str">
        <f>J20&amp;K20</f>
        <v/>
      </c>
    </row>
    <row r="21" spans="1:16" x14ac:dyDescent="0.25">
      <c r="A21" s="5"/>
      <c r="B21" s="5"/>
      <c r="C21" s="5">
        <f ca="1">K21</f>
        <v>-2</v>
      </c>
      <c r="D21" s="5" t="str">
        <f>D20</f>
        <v>x</v>
      </c>
      <c r="E21" s="5" t="s">
        <v>21</v>
      </c>
      <c r="F21" s="5">
        <f ca="1">F20*K21</f>
        <v>2</v>
      </c>
      <c r="G21" s="5"/>
      <c r="H21" s="5" t="s">
        <v>22</v>
      </c>
      <c r="I21" s="5"/>
      <c r="J21" s="5" t="s">
        <v>28</v>
      </c>
      <c r="K21" s="5">
        <f ca="1">-ROUND(RAND()*5+0.5,0)</f>
        <v>-2</v>
      </c>
      <c r="L21" s="5" t="s">
        <v>29</v>
      </c>
      <c r="M21" s="5"/>
      <c r="N21" s="5" t="str">
        <f ca="1">A21&amp;B21&amp;C21&amp;D21&amp;E21&amp;F21&amp;G21&amp;H21&amp;I21</f>
        <v xml:space="preserve">-2x = 2   </v>
      </c>
      <c r="O21" s="5" t="str">
        <f ca="1">J21&amp;K21&amp;L21</f>
        <v>|:(-2)</v>
      </c>
    </row>
    <row r="22" spans="1:16" x14ac:dyDescent="0.25">
      <c r="A22" s="5">
        <f ca="1">C21</f>
        <v>-2</v>
      </c>
      <c r="B22" s="5" t="str">
        <f>D21</f>
        <v>x</v>
      </c>
      <c r="C22" s="5" t="s">
        <v>26</v>
      </c>
      <c r="D22" s="5">
        <f ca="1">K22</f>
        <v>4</v>
      </c>
      <c r="E22" s="5" t="s">
        <v>21</v>
      </c>
      <c r="F22" s="5">
        <f ca="1">F21-K22</f>
        <v>-2</v>
      </c>
      <c r="G22" s="5"/>
      <c r="H22" s="5" t="s">
        <v>22</v>
      </c>
      <c r="I22" s="5"/>
      <c r="J22" s="5" t="s">
        <v>27</v>
      </c>
      <c r="K22" s="5">
        <f ca="1">ROUND(RAND()*5+1.5,0)</f>
        <v>4</v>
      </c>
      <c r="L22" s="5"/>
      <c r="M22" s="5"/>
      <c r="N22" s="5" t="str">
        <f ca="1">A22&amp;B22&amp;C22&amp;D22&amp;E22&amp;F22&amp;G22&amp;H22&amp;I22</f>
        <v xml:space="preserve">-2x - 4 = -2   </v>
      </c>
      <c r="O22" s="5" t="str">
        <f ca="1">J22&amp;K22&amp;L22</f>
        <v>|+4</v>
      </c>
    </row>
    <row r="23" spans="1:16" x14ac:dyDescent="0.25">
      <c r="A23" s="11">
        <f ca="1">A22-K23</f>
        <v>-6</v>
      </c>
      <c r="B23" s="11" t="s">
        <v>20</v>
      </c>
      <c r="C23" s="11" t="s">
        <v>26</v>
      </c>
      <c r="D23" s="11">
        <f ca="1">D22</f>
        <v>4</v>
      </c>
      <c r="E23" s="11" t="s">
        <v>21</v>
      </c>
      <c r="F23" s="11">
        <f ca="1">F22</f>
        <v>-2</v>
      </c>
      <c r="G23" s="11" t="s">
        <v>26</v>
      </c>
      <c r="H23" s="11">
        <f ca="1">K23</f>
        <v>4</v>
      </c>
      <c r="I23" s="11" t="s">
        <v>20</v>
      </c>
      <c r="J23" s="11" t="s">
        <v>27</v>
      </c>
      <c r="K23" s="11">
        <f ca="1">ROUND(RAND()*5+0.5,0)</f>
        <v>4</v>
      </c>
      <c r="L23" s="11" t="s">
        <v>20</v>
      </c>
      <c r="M23" s="11"/>
      <c r="N23" s="11" t="str">
        <f ca="1">A23&amp;B23&amp;C23&amp;D23&amp;E23&amp;F23&amp;G23&amp;H23&amp;I23</f>
        <v>-6x - 4 = -2 - 4x</v>
      </c>
      <c r="O23" s="11" t="str">
        <f ca="1">J23&amp;K23&amp;L23</f>
        <v>|+4x</v>
      </c>
      <c r="P23" t="str">
        <f ca="1">N23&amp;"   "&amp;O23&amp;P19&amp;N22&amp;"   "&amp;O22&amp;P19&amp;N21&amp;"   "&amp;O21&amp;P19&amp;N20&amp;P19&amp;P19&amp;N19</f>
        <v>-6x - 4 = -2 - 4x   |+4x 
-2x - 4 = -2      |+4 
-2x = 2      |:(-2) 
x = -1 
L = {-1}</v>
      </c>
    </row>
    <row r="25" spans="1:1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 t="str">
        <f>"L = R"</f>
        <v>L = R</v>
      </c>
      <c r="O25" s="5"/>
      <c r="P25" s="10" t="s">
        <v>19</v>
      </c>
    </row>
    <row r="26" spans="1:16" x14ac:dyDescent="0.25">
      <c r="A26" s="5"/>
      <c r="B26" s="5"/>
      <c r="C26" s="5"/>
      <c r="D26" s="5" t="s">
        <v>20</v>
      </c>
      <c r="E26" s="5" t="s">
        <v>21</v>
      </c>
      <c r="F26" s="5"/>
      <c r="G26" s="12" t="s">
        <v>20</v>
      </c>
      <c r="H26" s="5"/>
      <c r="I26" s="5"/>
      <c r="J26" s="5"/>
      <c r="K26" s="5"/>
      <c r="L26" s="5"/>
      <c r="M26" s="5"/>
      <c r="N26" s="5" t="str">
        <f>A26&amp;B26&amp;C26&amp;D26&amp;E26&amp;F26&amp;G26&amp;H26&amp;I26</f>
        <v>x = x</v>
      </c>
      <c r="O26" s="5" t="str">
        <f>J26&amp;K26</f>
        <v/>
      </c>
    </row>
    <row r="27" spans="1:16" x14ac:dyDescent="0.25">
      <c r="A27" s="5"/>
      <c r="B27" s="5"/>
      <c r="C27" s="5">
        <f ca="1">K27</f>
        <v>3</v>
      </c>
      <c r="D27" s="5" t="str">
        <f>D26</f>
        <v>x</v>
      </c>
      <c r="E27" s="5" t="s">
        <v>21</v>
      </c>
      <c r="F27" s="5">
        <f ca="1">K27</f>
        <v>3</v>
      </c>
      <c r="G27" s="5" t="s">
        <v>20</v>
      </c>
      <c r="H27" s="5" t="s">
        <v>22</v>
      </c>
      <c r="I27" s="5"/>
      <c r="J27" s="5" t="s">
        <v>23</v>
      </c>
      <c r="K27" s="5">
        <f ca="1">ROUND(RAND()*5+1.5,0)</f>
        <v>3</v>
      </c>
      <c r="L27" s="5"/>
      <c r="M27" s="5"/>
      <c r="N27" s="5" t="str">
        <f ca="1">A27&amp;B27&amp;C27&amp;D27&amp;E27&amp;F27&amp;G27&amp;H27&amp;I27</f>
        <v xml:space="preserve">3x = 3x   </v>
      </c>
      <c r="O27" s="5" t="str">
        <f ca="1">J27&amp;K27&amp;L27</f>
        <v>|:3</v>
      </c>
    </row>
    <row r="28" spans="1:16" x14ac:dyDescent="0.25">
      <c r="A28" s="5">
        <f ca="1">C27</f>
        <v>3</v>
      </c>
      <c r="B28" s="5" t="str">
        <f>D27</f>
        <v>x</v>
      </c>
      <c r="C28" s="5" t="s">
        <v>24</v>
      </c>
      <c r="D28" s="5">
        <f ca="1">K28</f>
        <v>3</v>
      </c>
      <c r="E28" s="5" t="s">
        <v>21</v>
      </c>
      <c r="F28" s="5">
        <f ca="1">F27</f>
        <v>3</v>
      </c>
      <c r="G28" s="12" t="s">
        <v>20</v>
      </c>
      <c r="H28" s="12" t="s">
        <v>24</v>
      </c>
      <c r="I28" s="5">
        <f ca="1">K28</f>
        <v>3</v>
      </c>
      <c r="J28" s="5" t="s">
        <v>25</v>
      </c>
      <c r="K28" s="5">
        <f ca="1">K27</f>
        <v>3</v>
      </c>
      <c r="L28" s="5"/>
      <c r="M28" s="5"/>
      <c r="N28" s="5" t="str">
        <f ca="1">A28&amp;B28&amp;C28&amp;D28&amp;E28&amp;F28&amp;G28&amp;H28&amp;I28</f>
        <v>3x + 3 = 3x + 3</v>
      </c>
      <c r="O28" s="5" t="str">
        <f ca="1">J28&amp;K28&amp;L28</f>
        <v>|-3</v>
      </c>
    </row>
    <row r="29" spans="1:16" x14ac:dyDescent="0.25">
      <c r="A29" s="11">
        <f ca="1">A28</f>
        <v>3</v>
      </c>
      <c r="B29" s="11" t="s">
        <v>30</v>
      </c>
      <c r="C29" s="11" t="s">
        <v>24</v>
      </c>
      <c r="D29" s="11">
        <f ca="1">D28/A29</f>
        <v>1</v>
      </c>
      <c r="E29" s="11" t="s">
        <v>31</v>
      </c>
      <c r="F29" s="11">
        <f ca="1">F28+M29</f>
        <v>5</v>
      </c>
      <c r="G29" s="11" t="str">
        <f ca="1">"x + "&amp;I28&amp;" - "</f>
        <v xml:space="preserve">x + 3 - </v>
      </c>
      <c r="H29" s="11">
        <f ca="1">M29</f>
        <v>2</v>
      </c>
      <c r="I29" s="11" t="s">
        <v>20</v>
      </c>
      <c r="J29" s="11" t="s">
        <v>32</v>
      </c>
      <c r="K29" s="11" t="s">
        <v>33</v>
      </c>
      <c r="L29" s="5"/>
      <c r="M29" s="5">
        <f ca="1">ROUND(RAND()*5+0.5,0)</f>
        <v>2</v>
      </c>
      <c r="N29" s="11" t="str">
        <f ca="1">A29&amp;B29&amp;C29&amp;D29&amp;E29&amp;F29&amp;G29&amp;H29&amp;I29</f>
        <v>3(x + 1) = 5x + 3 - 2x</v>
      </c>
      <c r="O29" s="11" t="str">
        <f>J29&amp;K29&amp;L29</f>
        <v>|T</v>
      </c>
      <c r="P29" t="str">
        <f ca="1">N29&amp;"   "&amp;O29&amp;P25&amp;N28&amp;"   "&amp;O28&amp;P25&amp;N27&amp;"   "&amp;O27&amp;P25&amp;N26&amp;P25&amp;P25&amp;N25</f>
        <v>3(x + 1) = 5x + 3 - 2x   |T 
3x + 3 = 3x + 3   |-3 
3x = 3x      |:3 
x = x 
L = R</v>
      </c>
    </row>
    <row r="31" spans="1:1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 t="str">
        <f>"L = { }"</f>
        <v>L = { }</v>
      </c>
      <c r="O31" s="5"/>
      <c r="P31" s="10" t="s">
        <v>19</v>
      </c>
    </row>
    <row r="32" spans="1:16" x14ac:dyDescent="0.25">
      <c r="A32" s="5"/>
      <c r="B32" s="5"/>
      <c r="C32" s="5"/>
      <c r="D32" s="5">
        <f ca="1">ROUND(RAND()*5+0.5,0)+F32</f>
        <v>5</v>
      </c>
      <c r="E32" s="5" t="s">
        <v>21</v>
      </c>
      <c r="F32" s="5">
        <f ca="1">ROUND(RAND()*5+0.5,0)</f>
        <v>3</v>
      </c>
      <c r="G32" s="5"/>
      <c r="H32" s="5"/>
      <c r="I32" s="5"/>
      <c r="J32" s="5"/>
      <c r="K32" s="5"/>
      <c r="L32" s="5"/>
      <c r="M32" s="5"/>
      <c r="N32" s="5" t="str">
        <f ca="1">A32&amp;B32&amp;C32&amp;D33&amp;E32&amp;F32&amp;G32&amp;H32&amp;I32</f>
        <v>25 = 3</v>
      </c>
      <c r="O32" s="5" t="str">
        <f>J32&amp;K32</f>
        <v/>
      </c>
    </row>
    <row r="33" spans="1:16" x14ac:dyDescent="0.25">
      <c r="A33" s="5">
        <f ca="1">K33</f>
        <v>5</v>
      </c>
      <c r="B33" t="s">
        <v>20</v>
      </c>
      <c r="C33" s="5" t="s">
        <v>24</v>
      </c>
      <c r="D33" s="5">
        <f ca="1">D32*K33</f>
        <v>25</v>
      </c>
      <c r="E33" s="5" t="s">
        <v>21</v>
      </c>
      <c r="F33" s="5">
        <f ca="1">K33</f>
        <v>5</v>
      </c>
      <c r="G33" s="12" t="s">
        <v>20</v>
      </c>
      <c r="H33" s="12" t="s">
        <v>24</v>
      </c>
      <c r="I33" s="5">
        <f ca="1">F32</f>
        <v>3</v>
      </c>
      <c r="J33" s="5" t="s">
        <v>25</v>
      </c>
      <c r="K33" s="5">
        <f ca="1">ROUND(RAND()*5+1.5,0)</f>
        <v>5</v>
      </c>
      <c r="L33" s="5" t="s">
        <v>20</v>
      </c>
      <c r="M33" s="5"/>
      <c r="N33" s="5" t="str">
        <f ca="1">A33&amp;B33&amp;C33&amp;D33&amp;E33&amp;F33&amp;G33&amp;H33&amp;I33</f>
        <v>5x + 25 = 5x + 3</v>
      </c>
      <c r="O33" s="5" t="str">
        <f ca="1">J33&amp;K33&amp;L33</f>
        <v>|-5x</v>
      </c>
    </row>
    <row r="34" spans="1:16" x14ac:dyDescent="0.25">
      <c r="A34" s="5">
        <f ca="1">A33</f>
        <v>5</v>
      </c>
      <c r="B34" s="5" t="s">
        <v>30</v>
      </c>
      <c r="C34" s="5" t="s">
        <v>24</v>
      </c>
      <c r="D34" s="5">
        <f ca="1">D32</f>
        <v>5</v>
      </c>
      <c r="E34" s="5" t="s">
        <v>31</v>
      </c>
      <c r="F34" s="5">
        <f ca="1">F33</f>
        <v>5</v>
      </c>
      <c r="G34" s="5" t="str">
        <f>G33</f>
        <v>x</v>
      </c>
      <c r="H34" s="5" t="str">
        <f>H33</f>
        <v xml:space="preserve"> + </v>
      </c>
      <c r="I34" s="5">
        <f ca="1">I33</f>
        <v>3</v>
      </c>
      <c r="J34" s="5" t="s">
        <v>32</v>
      </c>
      <c r="K34" s="5" t="s">
        <v>33</v>
      </c>
      <c r="L34" s="5"/>
      <c r="M34" s="5"/>
      <c r="N34" s="5" t="str">
        <f ca="1">A34&amp;B34&amp;C34&amp;D34&amp;E34&amp;F34&amp;G34&amp;H34&amp;I34</f>
        <v>5(x + 5) = 5x + 3</v>
      </c>
      <c r="O34" s="5" t="str">
        <f>J34&amp;K34&amp;L34</f>
        <v>|T</v>
      </c>
    </row>
    <row r="35" spans="1:16" x14ac:dyDescent="0.25">
      <c r="A35" s="11">
        <f ca="1">A34</f>
        <v>5</v>
      </c>
      <c r="B35" s="11" t="str">
        <f>B34</f>
        <v>(x</v>
      </c>
      <c r="C35" s="11" t="str">
        <f>C34</f>
        <v xml:space="preserve"> + </v>
      </c>
      <c r="D35" s="11">
        <f ca="1">D34</f>
        <v>5</v>
      </c>
      <c r="E35" s="11" t="str">
        <f>E34</f>
        <v xml:space="preserve">) = </v>
      </c>
      <c r="F35" s="11">
        <f ca="1">F34+M35</f>
        <v>14</v>
      </c>
      <c r="G35" s="11" t="str">
        <f ca="1">"x + "&amp;I34&amp;" - "</f>
        <v xml:space="preserve">x + 3 - </v>
      </c>
      <c r="H35" s="11">
        <f ca="1">M35</f>
        <v>9</v>
      </c>
      <c r="I35" s="11" t="s">
        <v>20</v>
      </c>
      <c r="J35" s="11" t="s">
        <v>32</v>
      </c>
      <c r="K35" s="11" t="s">
        <v>33</v>
      </c>
      <c r="L35" s="5"/>
      <c r="M35" s="5">
        <f ca="1">ROUND(RAND()*5+0.5,0)+F34</f>
        <v>9</v>
      </c>
      <c r="N35" s="5" t="str">
        <f ca="1">A35&amp;B35&amp;C35&amp;D35&amp;E35&amp;F35&amp;G35&amp;H35&amp;I35</f>
        <v>5(x + 5) = 14x + 3 - 9x</v>
      </c>
      <c r="O35" s="11" t="str">
        <f>J35&amp;K35&amp;L35</f>
        <v>|T</v>
      </c>
      <c r="P35" t="str">
        <f ca="1">N35&amp;"   "&amp;O35&amp;P31&amp;N34&amp;"   "&amp;O34&amp;P31&amp;N33&amp;"   "&amp;O33&amp;P31&amp;N32&amp;P31&amp;P31&amp;N31</f>
        <v>5(x + 5) = 14x + 3 - 9x   |T 
5(x + 5) = 5x + 3   |T 
5x + 25 = 5x + 3   |-5x 
25 = 3 
L = { }</v>
      </c>
    </row>
    <row r="37" spans="1:16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 t="str">
        <f ca="1">"L = {"&amp;F38&amp;"}"</f>
        <v>L = {-1}</v>
      </c>
      <c r="O37" s="5"/>
      <c r="P37" s="10" t="s">
        <v>19</v>
      </c>
    </row>
    <row r="38" spans="1:16" x14ac:dyDescent="0.25">
      <c r="A38" s="5"/>
      <c r="B38" s="5"/>
      <c r="C38" s="5"/>
      <c r="D38" s="5" t="s">
        <v>20</v>
      </c>
      <c r="E38" s="5" t="s">
        <v>21</v>
      </c>
      <c r="F38" s="5">
        <f ca="1">-ROUND(RAND()*5+0.5,0)</f>
        <v>-1</v>
      </c>
      <c r="G38" s="5"/>
      <c r="H38" s="5"/>
      <c r="I38" s="5"/>
      <c r="J38" s="5"/>
      <c r="K38" s="5"/>
      <c r="L38" s="5"/>
      <c r="M38" s="5"/>
      <c r="N38" s="5" t="str">
        <f ca="1">A38&amp;B38&amp;C38&amp;D38&amp;E38&amp;F38&amp;G38&amp;H38&amp;I38</f>
        <v>x = -1</v>
      </c>
      <c r="O38" s="5" t="str">
        <f>J38&amp;K38</f>
        <v/>
      </c>
    </row>
    <row r="39" spans="1:16" x14ac:dyDescent="0.25">
      <c r="A39" s="5"/>
      <c r="B39" s="5" t="str">
        <f>D38</f>
        <v>x</v>
      </c>
      <c r="C39" s="5" t="s">
        <v>24</v>
      </c>
      <c r="D39" s="5">
        <f ca="1">K39</f>
        <v>2</v>
      </c>
      <c r="E39" s="5" t="s">
        <v>21</v>
      </c>
      <c r="F39" s="5">
        <f ca="1">F38+K39</f>
        <v>1</v>
      </c>
      <c r="G39" s="5"/>
      <c r="H39" s="5" t="s">
        <v>22</v>
      </c>
      <c r="I39" s="5"/>
      <c r="J39" s="5" t="s">
        <v>25</v>
      </c>
      <c r="K39" s="5">
        <f ca="1">ROUND(RAND()*5+1.5,0)</f>
        <v>2</v>
      </c>
      <c r="L39" s="5"/>
      <c r="M39" s="5"/>
      <c r="N39" s="5" t="str">
        <f ca="1">A39&amp;B39&amp;C39&amp;D39&amp;E39&amp;F39&amp;G39&amp;H39&amp;I39</f>
        <v xml:space="preserve">x + 2 = 1   </v>
      </c>
      <c r="O39" s="5" t="str">
        <f ca="1">J39&amp;K39&amp;L39</f>
        <v>|-2</v>
      </c>
    </row>
    <row r="40" spans="1:16" x14ac:dyDescent="0.25">
      <c r="A40" s="11">
        <f ca="1">1-K40</f>
        <v>-2</v>
      </c>
      <c r="B40" s="11" t="s">
        <v>20</v>
      </c>
      <c r="C40" s="11" t="s">
        <v>24</v>
      </c>
      <c r="D40" s="11">
        <f ca="1">D39</f>
        <v>2</v>
      </c>
      <c r="E40" s="11" t="s">
        <v>21</v>
      </c>
      <c r="F40" s="11">
        <f ca="1">F39</f>
        <v>1</v>
      </c>
      <c r="G40" s="11" t="s">
        <v>26</v>
      </c>
      <c r="H40" s="11">
        <f ca="1">K40</f>
        <v>3</v>
      </c>
      <c r="I40" s="11" t="s">
        <v>20</v>
      </c>
      <c r="J40" s="11" t="s">
        <v>27</v>
      </c>
      <c r="K40" s="11">
        <f ca="1">ROUND(RAND()*5+1.5,0)</f>
        <v>3</v>
      </c>
      <c r="L40" s="11" t="s">
        <v>20</v>
      </c>
      <c r="M40" s="5"/>
      <c r="N40" s="5" t="str">
        <f ca="1">A40&amp;B40&amp;C40&amp;D40&amp;E40&amp;F40&amp;G40&amp;H40&amp;I40</f>
        <v>-2x + 2 = 1 - 3x</v>
      </c>
      <c r="O40" s="5" t="str">
        <f ca="1">J40&amp;K40&amp;L40</f>
        <v>|+3x</v>
      </c>
    </row>
    <row r="41" spans="1:16" x14ac:dyDescent="0.25">
      <c r="A41" s="11">
        <f ca="1">A40</f>
        <v>-2</v>
      </c>
      <c r="B41" s="11" t="s">
        <v>34</v>
      </c>
      <c r="C41" s="11" t="str">
        <f ca="1">D43&amp;") + "</f>
        <v xml:space="preserve">4) + </v>
      </c>
      <c r="D41" s="11">
        <f ca="1">-(D43*A41)+D40</f>
        <v>10</v>
      </c>
      <c r="E41" s="11" t="s">
        <v>21</v>
      </c>
      <c r="F41" s="11">
        <f ca="1">F40</f>
        <v>1</v>
      </c>
      <c r="G41" s="11" t="str">
        <f>G40</f>
        <v xml:space="preserve"> - </v>
      </c>
      <c r="H41" s="11">
        <f ca="1">H40</f>
        <v>3</v>
      </c>
      <c r="I41" s="11" t="str">
        <f>I40</f>
        <v>x</v>
      </c>
      <c r="J41" s="11" t="s">
        <v>32</v>
      </c>
      <c r="K41" s="11" t="s">
        <v>33</v>
      </c>
      <c r="L41" s="11"/>
      <c r="M41" s="11"/>
      <c r="N41" s="11" t="str">
        <f ca="1">A41&amp;B41&amp;C41&amp;D41&amp;E41&amp;F41&amp;G41&amp;H41&amp;I41</f>
        <v>-2(x + 4) + 10 = 1 - 3x</v>
      </c>
      <c r="O41" s="11" t="str">
        <f>J41&amp;K41&amp;L41</f>
        <v>|T</v>
      </c>
      <c r="P41" t="str">
        <f ca="1">N41&amp;"   "&amp;O41&amp;P37&amp;N40&amp;"   "&amp;O40&amp;P37&amp;N39&amp;"   "&amp;O39&amp;P37&amp;N38&amp;P37&amp;P37&amp;N37</f>
        <v>-2(x + 4) + 10 = 1 - 3x   |T 
-2x + 2 = 1 - 3x   |+3x 
x + 2 = 1      |-2 
x = -1 
L = {-1}</v>
      </c>
    </row>
    <row r="43" spans="1:16" x14ac:dyDescent="0.25">
      <c r="D43">
        <f ca="1">ROUND(RAND()*5+1.5,0)</f>
        <v>4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5" sqref="A15"/>
    </sheetView>
  </sheetViews>
  <sheetFormatPr baseColWidth="10" defaultRowHeight="13.2" x14ac:dyDescent="0.25"/>
  <cols>
    <col min="2" max="2" width="20.33203125" customWidth="1"/>
    <col min="3" max="3" width="25.109375" style="10" customWidth="1"/>
  </cols>
  <sheetData>
    <row r="1" spans="1:3" x14ac:dyDescent="0.25">
      <c r="A1">
        <v>7</v>
      </c>
    </row>
    <row r="2" spans="1:3" x14ac:dyDescent="0.25">
      <c r="A2">
        <f ca="1">ROUND(RAND()*(A1-1)+0.5,0)</f>
        <v>6</v>
      </c>
    </row>
    <row r="4" spans="1:3" ht="79.2" x14ac:dyDescent="0.25">
      <c r="A4">
        <f ca="1">MOD(ROUND(RAND()*A1+0.5,0),A1)</f>
        <v>0</v>
      </c>
      <c r="B4" t="str">
        <f ca="1">Tabelle1!N5</f>
        <v>4x + 2 = 10 + 2x</v>
      </c>
      <c r="C4" s="10" t="str">
        <f ca="1">Tabelle1!P5</f>
        <v>4x + 2 = 10 + 2x   |-2x 
2x + 2 = 10      |-2 
2x = 8      |:2 
x = 4 
L = {4}</v>
      </c>
    </row>
    <row r="5" spans="1:3" ht="79.2" x14ac:dyDescent="0.25">
      <c r="A5">
        <f t="shared" ref="A5:A10" ca="1" si="0">MOD(A4+$A$2,$A$1)</f>
        <v>6</v>
      </c>
      <c r="B5" t="str">
        <f ca="1">Tabelle1!N11</f>
        <v>7x - 3 = 3 + 4x</v>
      </c>
      <c r="C5" s="10" t="str">
        <f ca="1">Tabelle1!P11</f>
        <v>7x - 3 = 3 + 4x   |-4x 
3x - 3 = 3      |+3 
3x = 6      |:3 
x = 2 
L = {2}</v>
      </c>
    </row>
    <row r="6" spans="1:3" ht="79.2" x14ac:dyDescent="0.25">
      <c r="A6">
        <f t="shared" ca="1" si="0"/>
        <v>5</v>
      </c>
      <c r="B6" t="str">
        <f ca="1">Tabelle1!N17</f>
        <v>-4x + 5 = -5 - 9x</v>
      </c>
      <c r="C6" s="10" t="str">
        <f ca="1">Tabelle1!P17</f>
        <v>-4x + 5 = -5 - 9x   |+9x 
5x + 5 = -5      |-5 
5x = -10      |:5 
x = -2 
L = {-2}</v>
      </c>
    </row>
    <row r="7" spans="1:3" ht="79.2" x14ac:dyDescent="0.25">
      <c r="A7">
        <f t="shared" ca="1" si="0"/>
        <v>4</v>
      </c>
      <c r="B7" t="str">
        <f ca="1">Tabelle1!N23</f>
        <v>-6x - 4 = -2 - 4x</v>
      </c>
      <c r="C7" s="10" t="str">
        <f ca="1">Tabelle1!P23</f>
        <v>-6x - 4 = -2 - 4x   |+4x 
-2x - 4 = -2      |+4 
-2x = 2      |:(-2) 
x = -1 
L = {-1}</v>
      </c>
    </row>
    <row r="8" spans="1:3" ht="79.2" x14ac:dyDescent="0.25">
      <c r="A8">
        <f t="shared" ca="1" si="0"/>
        <v>3</v>
      </c>
      <c r="B8" t="str">
        <f ca="1">Tabelle1!N29</f>
        <v>3(x + 1) = 5x + 3 - 2x</v>
      </c>
      <c r="C8" s="10" t="str">
        <f ca="1">Tabelle1!P29</f>
        <v>3(x + 1) = 5x + 3 - 2x   |T 
3x + 3 = 3x + 3   |-3 
3x = 3x      |:3 
x = x 
L = R</v>
      </c>
    </row>
    <row r="9" spans="1:3" ht="79.2" x14ac:dyDescent="0.25">
      <c r="A9">
        <f t="shared" ca="1" si="0"/>
        <v>2</v>
      </c>
      <c r="B9" t="str">
        <f ca="1">Tabelle1!N35</f>
        <v>5(x + 5) = 14x + 3 - 9x</v>
      </c>
      <c r="C9" s="10" t="str">
        <f ca="1">Tabelle1!P35</f>
        <v>5(x + 5) = 14x + 3 - 9x   |T 
5(x + 5) = 5x + 3   |T 
5x + 25 = 5x + 3   |-5x 
25 = 3 
L = { }</v>
      </c>
    </row>
    <row r="10" spans="1:3" ht="79.2" x14ac:dyDescent="0.25">
      <c r="A10">
        <f t="shared" ca="1" si="0"/>
        <v>1</v>
      </c>
      <c r="B10" t="str">
        <f ca="1">Tabelle1!N41</f>
        <v>-2(x + 4) + 10 = 1 - 3x</v>
      </c>
      <c r="C10" s="10" t="str">
        <f ca="1">Tabelle1!P41</f>
        <v>-2(x + 4) + 10 = 1 - 3x   |T 
-2x + 2 = 1 - 3x   |+3x 
x + 2 = 1      |-2 
x = -1 
L = {-1}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3"/>
  <sheetViews>
    <sheetView topLeftCell="A85" zoomScale="110" zoomScaleNormal="110" workbookViewId="0">
      <selection activeCell="H106" sqref="H106"/>
    </sheetView>
  </sheetViews>
  <sheetFormatPr baseColWidth="10" defaultRowHeight="13.2" x14ac:dyDescent="0.25"/>
  <cols>
    <col min="3" max="12" width="5.5546875" customWidth="1"/>
    <col min="13" max="13" width="6.33203125" customWidth="1"/>
    <col min="14" max="15" width="5.5546875" customWidth="1"/>
    <col min="17" max="17" width="15.5546875" bestFit="1" customWidth="1"/>
    <col min="18" max="18" width="15" customWidth="1"/>
    <col min="19" max="19" width="17" customWidth="1"/>
    <col min="20" max="20" width="16" bestFit="1" customWidth="1"/>
    <col min="21" max="21" width="18.109375" customWidth="1"/>
  </cols>
  <sheetData>
    <row r="1" spans="1:22" x14ac:dyDescent="0.25">
      <c r="A1" s="6" t="s">
        <v>44</v>
      </c>
      <c r="D1" s="6"/>
      <c r="E1" s="6"/>
    </row>
    <row r="2" spans="1:22" x14ac:dyDescent="0.25">
      <c r="E2" t="s">
        <v>50</v>
      </c>
      <c r="F2" t="s">
        <v>50</v>
      </c>
      <c r="M2" t="s">
        <v>50</v>
      </c>
    </row>
    <row r="3" spans="1:22" x14ac:dyDescent="0.25">
      <c r="A3">
        <f ca="1">RANK(B3,$B$3:$B$137)</f>
        <v>59</v>
      </c>
      <c r="B3">
        <f ca="1">RAND()</f>
        <v>6.6599845573921734E-2</v>
      </c>
      <c r="C3">
        <f ca="1">ROUND(RAND()*10-5,0)</f>
        <v>0</v>
      </c>
      <c r="D3">
        <f ca="1">IF(OR(C3=0,C3=1),2,C3)</f>
        <v>2</v>
      </c>
      <c r="E3">
        <f ca="1">IF(D3&lt;0,"("&amp;D3&amp;")",D3)</f>
        <v>2</v>
      </c>
      <c r="F3" t="str">
        <f ca="1">CHAR(ROUND(RAND()*4+97,0))</f>
        <v>c</v>
      </c>
      <c r="G3" t="str">
        <f ca="1">CHAR(ROUND(RAND()*4+118,0))</f>
        <v>w</v>
      </c>
      <c r="H3">
        <f ca="1">ROUND(RAND()*10-5,0)</f>
        <v>-3</v>
      </c>
      <c r="I3">
        <f ca="1">IF(OR(H3=0,H3=1),2,H3)</f>
        <v>-3</v>
      </c>
      <c r="J3" t="str">
        <f ca="1">IF(I3&gt;0,"+ "&amp;I3,"- "&amp;ABS(I3))</f>
        <v>- 3</v>
      </c>
      <c r="K3">
        <f ca="1">ROUND(RAND()*10,0)</f>
        <v>2</v>
      </c>
      <c r="L3">
        <f ca="1">IF(OR(K3=0,K3=1),2,K3)</f>
        <v>2</v>
      </c>
      <c r="M3" t="str">
        <f ca="1">IF(L3&gt;0,"+ "&amp;L3,"- "&amp;ABS(L3))</f>
        <v>+ 2</v>
      </c>
      <c r="N3">
        <f ca="1">L3*D3</f>
        <v>4</v>
      </c>
      <c r="O3" t="str">
        <f ca="1">IF(N3&gt;0,"+ "&amp;N3,"- "&amp;ABS(N3))</f>
        <v>+ 4</v>
      </c>
      <c r="Q3" t="str">
        <f ca="1">E3&amp;" · ("&amp;F3&amp;" "&amp;M3&amp;") = "</f>
        <v xml:space="preserve">2 · (c + 2) = </v>
      </c>
      <c r="R3" t="str">
        <f ca="1">D3&amp;F3&amp;" "&amp;O3</f>
        <v>2c + 4</v>
      </c>
      <c r="S3" t="str">
        <f ca="1">IF(L3&gt;0,E3 &amp; " · " &amp; F3 &amp;" + " &amp; E3 &amp;" · " &amp; L3,E3 &amp; " · " &amp; F3 &amp;" - " &amp; E3 &amp;" · " &amp; ABS(L3))</f>
        <v>2 · c + 2 · 2</v>
      </c>
      <c r="T3" t="str">
        <f ca="1">IF(L3&gt;0,E3 &amp; " · " &amp; F3 &amp;" + " &amp; E3 &amp;" · " &amp; L3,E3 &amp; " · " &amp; F3 &amp;" - " &amp; E3 &amp;" · " &amp; ABS(L3))</f>
        <v>2 · c + 2 · 2</v>
      </c>
      <c r="U3" t="str">
        <f ca="1">IF(V3&lt;0," = "&amp;E3&amp;" · "&amp;F3&amp;" - " &amp;ABS(V3)," = "&amp;E3&amp;" · "&amp;F3&amp;" + "&amp;V3)</f>
        <v xml:space="preserve"> = 2 · c + 4</v>
      </c>
      <c r="V3">
        <f ca="1">D3*L3</f>
        <v>4</v>
      </c>
    </row>
    <row r="4" spans="1:22" x14ac:dyDescent="0.25">
      <c r="V4">
        <f t="shared" ref="V4:V13" si="0">D4*L4</f>
        <v>0</v>
      </c>
    </row>
    <row r="5" spans="1:22" x14ac:dyDescent="0.25">
      <c r="A5">
        <f ca="1">RANK(B5,$B$3:$B$137)</f>
        <v>46</v>
      </c>
      <c r="B5">
        <f ca="1">RAND()</f>
        <v>0.29381392276915141</v>
      </c>
      <c r="C5">
        <f ca="1">ROUND(RAND()*10-5,0)</f>
        <v>2</v>
      </c>
      <c r="D5">
        <f ca="1">IF(OR(C5=0,C5=1),2,C5)</f>
        <v>2</v>
      </c>
      <c r="E5">
        <f ca="1">IF(D5&lt;0,"("&amp;D5&amp;")",D5)</f>
        <v>2</v>
      </c>
      <c r="F5" t="str">
        <f ca="1">CHAR(ROUND(RAND()*4+97,0))</f>
        <v>c</v>
      </c>
      <c r="G5" t="str">
        <f ca="1">CHAR(ROUND(RAND()*4+118,0))</f>
        <v>w</v>
      </c>
      <c r="H5">
        <f ca="1">ROUND(RAND()*10-5,0)</f>
        <v>-3</v>
      </c>
      <c r="I5">
        <f ca="1">IF(OR(H5=0,H5=1),2,H5)</f>
        <v>-3</v>
      </c>
      <c r="J5" t="str">
        <f ca="1">IF(I5&gt;0,"+ "&amp;I5,"- "&amp;ABS(I5))</f>
        <v>- 3</v>
      </c>
      <c r="K5">
        <f ca="1">ROUND(RAND()*10-5,0)</f>
        <v>-3</v>
      </c>
      <c r="L5">
        <f ca="1">IF(OR(K5=0,K5=1),2,K5)</f>
        <v>-3</v>
      </c>
      <c r="M5" t="str">
        <f ca="1">IF(L5&gt;0,"+ "&amp;L5,"- "&amp;ABS(L5))</f>
        <v>- 3</v>
      </c>
      <c r="N5">
        <f t="shared" ref="N5:N17" ca="1" si="1">L5*D5</f>
        <v>-6</v>
      </c>
      <c r="O5" t="str">
        <f ca="1">IF(N5&gt;0,"+ "&amp;N5,"- "&amp;ABS(N5))</f>
        <v>- 6</v>
      </c>
      <c r="Q5" t="str">
        <f ca="1">E5&amp;" · ("&amp;F5&amp;" "&amp;M5&amp;") = "</f>
        <v xml:space="preserve">2 · (c - 3) = </v>
      </c>
      <c r="R5" t="str">
        <f t="shared" ref="R5:R17" ca="1" si="2">D5&amp;F5&amp;" "&amp;O5</f>
        <v>2c - 6</v>
      </c>
      <c r="S5" t="str">
        <f ca="1">IF(L5&gt;0,E5 &amp; " · " &amp; F5 &amp;" + " &amp; E5 &amp;" · " &amp; L5,E5 &amp; " · " &amp; F5 &amp;" - " &amp; E5 &amp;" · " &amp; ABS(L5))</f>
        <v>2 · c - 2 · 3</v>
      </c>
      <c r="T5" t="str">
        <f ca="1">IF(L5&gt;0,E5 &amp; " · " &amp; F5 &amp;" + " &amp; E5 &amp;" · " &amp; L5,E5 &amp; " · " &amp; F5 &amp;" - " &amp; E5 &amp;" · " &amp; ABS(L5))</f>
        <v>2 · c - 2 · 3</v>
      </c>
      <c r="U5" t="str">
        <f ca="1">IF(V5&lt;0," = "&amp;E5&amp;" · "&amp;F5&amp;" - " &amp;ABS(V5)," = "&amp;E5&amp;" · "&amp;F5&amp;" + "&amp;V5)</f>
        <v xml:space="preserve"> = 2 · c - 6</v>
      </c>
      <c r="V5">
        <f t="shared" ca="1" si="0"/>
        <v>-6</v>
      </c>
    </row>
    <row r="6" spans="1:22" x14ac:dyDescent="0.25">
      <c r="V6">
        <f t="shared" si="0"/>
        <v>0</v>
      </c>
    </row>
    <row r="7" spans="1:22" x14ac:dyDescent="0.25">
      <c r="A7">
        <f ca="1">RANK(B7,$B$3:$B$137)</f>
        <v>12</v>
      </c>
      <c r="B7">
        <f ca="1">RAND()</f>
        <v>0.83678847802359713</v>
      </c>
      <c r="C7">
        <f ca="1">ROUND(RAND()*10-5,0)</f>
        <v>2</v>
      </c>
      <c r="D7">
        <f ca="1">IF(OR(C7=0,C7=1),2,C7)</f>
        <v>2</v>
      </c>
      <c r="E7">
        <f ca="1">IF(D7&lt;0,"("&amp;D7&amp;")",D7)</f>
        <v>2</v>
      </c>
      <c r="F7" t="str">
        <f ca="1">CHAR(ROUND(RAND()*4+97,0))</f>
        <v>a</v>
      </c>
      <c r="G7" t="str">
        <f ca="1">CHAR(ROUND(RAND()*4+118,0))</f>
        <v>x</v>
      </c>
      <c r="H7">
        <f ca="1">ROUND(RAND()*10-5,0)</f>
        <v>-2</v>
      </c>
      <c r="I7">
        <f ca="1">IF(OR(H7=0,H7=1),2,H7)</f>
        <v>-2</v>
      </c>
      <c r="J7" t="str">
        <f ca="1">IF(I7&gt;0,"+ "&amp;I7,"- "&amp;ABS(I7))</f>
        <v>- 2</v>
      </c>
      <c r="K7">
        <f ca="1">ROUND(RAND()*10-5,0)</f>
        <v>3</v>
      </c>
      <c r="L7">
        <f ca="1">IF(OR(K7=0,K7=1),2,K7)</f>
        <v>3</v>
      </c>
      <c r="M7" t="str">
        <f ca="1">IF(L7&gt;0,"+ "&amp;L7,"- "&amp;ABS(L7))</f>
        <v>+ 3</v>
      </c>
      <c r="N7">
        <f t="shared" ca="1" si="1"/>
        <v>6</v>
      </c>
      <c r="O7" t="str">
        <f ca="1">IF(N7&gt;0,"+ "&amp;N7,"- "&amp;ABS(N7))</f>
        <v>+ 6</v>
      </c>
      <c r="Q7" t="str">
        <f ca="1">E7&amp;" · ("&amp;F7&amp;" "&amp;M7&amp;") = "</f>
        <v xml:space="preserve">2 · (a + 3) = </v>
      </c>
      <c r="R7" t="str">
        <f t="shared" ca="1" si="2"/>
        <v>2a + 6</v>
      </c>
      <c r="S7" t="str">
        <f ca="1">IF(L7&gt;0,E7 &amp; " · " &amp; F7 &amp;" + " &amp; E7 &amp;" · " &amp; L7,E7 &amp; " · " &amp; F7 &amp;" - " &amp; E7 &amp;" · " &amp; ABS(L7))</f>
        <v>2 · a + 2 · 3</v>
      </c>
      <c r="T7" t="str">
        <f ca="1">IF(L7&gt;0,E7 &amp; " · " &amp; F7 &amp;" + " &amp; E7 &amp;" · ",E7 &amp; " · " &amp; F7 &amp;" - " &amp; E7 &amp;" · " )</f>
        <v xml:space="preserve">2 · a + 2 · </v>
      </c>
      <c r="U7" t="str">
        <f ca="1">IF(V7&lt;0," = "&amp;E7&amp;" · "&amp;F7&amp;" - " &amp;ABS(V7)," = "&amp;E7&amp;" · "&amp;F7&amp;" + "&amp;V7)</f>
        <v xml:space="preserve"> = 2 · a + 6</v>
      </c>
      <c r="V7">
        <f t="shared" ca="1" si="0"/>
        <v>6</v>
      </c>
    </row>
    <row r="8" spans="1:22" x14ac:dyDescent="0.25">
      <c r="V8">
        <f t="shared" si="0"/>
        <v>0</v>
      </c>
    </row>
    <row r="9" spans="1:22" x14ac:dyDescent="0.25">
      <c r="A9">
        <f ca="1">RANK(B9,$B$3:$B$137)</f>
        <v>52</v>
      </c>
      <c r="B9">
        <f ca="1">RAND()</f>
        <v>0.19929959115343054</v>
      </c>
      <c r="C9">
        <f ca="1">ROUND(RAND()*10-5,0)</f>
        <v>5</v>
      </c>
      <c r="D9">
        <f ca="1">IF(OR(C9=0,C9=1),2,C9)</f>
        <v>5</v>
      </c>
      <c r="E9">
        <f ca="1">IF(D9&lt;0,"("&amp;D9&amp;")",D9)</f>
        <v>5</v>
      </c>
      <c r="F9" t="str">
        <f ca="1">CHAR(ROUND(RAND()*4+97,0))</f>
        <v>c</v>
      </c>
      <c r="G9" t="str">
        <f ca="1">CHAR(ROUND(RAND()*4+118,0))</f>
        <v>z</v>
      </c>
      <c r="H9">
        <f ca="1">ROUND(RAND()*10-5,0)</f>
        <v>3</v>
      </c>
      <c r="I9">
        <f ca="1">IF(OR(H9=0,H9=1),2,H9)</f>
        <v>3</v>
      </c>
      <c r="J9" t="str">
        <f ca="1">IF(I9&gt;0,"+ "&amp;I9,"- "&amp;ABS(I9))</f>
        <v>+ 3</v>
      </c>
      <c r="K9">
        <f ca="1">ROUND(RAND()*10-5,0)</f>
        <v>-1</v>
      </c>
      <c r="L9">
        <f ca="1">IF(OR(K9=0,K9=1),2,K9)</f>
        <v>-1</v>
      </c>
      <c r="M9" t="str">
        <f ca="1">IF(L9&gt;0,"+ "&amp;L9,"- "&amp;ABS(L9))</f>
        <v>- 1</v>
      </c>
      <c r="N9">
        <f t="shared" ca="1" si="1"/>
        <v>-5</v>
      </c>
      <c r="O9" t="str">
        <f ca="1">IF(N9&gt;0,"+ "&amp;N9,"- "&amp;ABS(N9))</f>
        <v>- 5</v>
      </c>
      <c r="Q9" t="str">
        <f ca="1">E9&amp;" · ("&amp;F9&amp;" "&amp;M9&amp;") = "</f>
        <v xml:space="preserve">5 · (c - 1) = </v>
      </c>
      <c r="R9" t="str">
        <f t="shared" ca="1" si="2"/>
        <v>5c - 5</v>
      </c>
      <c r="S9" t="str">
        <f ca="1">IF(L9&gt;0,E9 &amp; " · " &amp; F9 &amp;" + " &amp; E9 &amp;" · " &amp; L9,E9 &amp; " · " &amp; F9 &amp;" - " &amp; E9 &amp;" · " &amp; ABS(L9))</f>
        <v>5 · c - 5 · 1</v>
      </c>
      <c r="T9" t="str">
        <f ca="1">IF(L9&gt;0,E9 &amp; " ·   "  &amp;" + " &amp; E9 &amp;" · ",E9 &amp; " ·   " &amp;" - " &amp; E9 &amp;" · " )</f>
        <v xml:space="preserve">5 ·    - 5 · </v>
      </c>
      <c r="U9" t="str">
        <f ca="1">IF(V9&lt;0," = "&amp;E9&amp;" · "&amp;F9&amp;" - " &amp;ABS(V9)," = "&amp;E9&amp;" · "&amp;F9&amp;" + "&amp;V9)</f>
        <v xml:space="preserve"> = 5 · c - 5</v>
      </c>
      <c r="V9">
        <f t="shared" ca="1" si="0"/>
        <v>-5</v>
      </c>
    </row>
    <row r="10" spans="1:22" x14ac:dyDescent="0.25">
      <c r="V10">
        <f t="shared" si="0"/>
        <v>0</v>
      </c>
    </row>
    <row r="11" spans="1:22" x14ac:dyDescent="0.25">
      <c r="A11">
        <f ca="1">RANK(B11,$B$3:$B$137)</f>
        <v>44</v>
      </c>
      <c r="B11">
        <f ca="1">RAND()</f>
        <v>0.32152166877658228</v>
      </c>
      <c r="C11">
        <f ca="1">ROUND(RAND()*10-5,0)</f>
        <v>1</v>
      </c>
      <c r="D11">
        <f ca="1">IF(OR(C11=0,C11=1),2,C11)</f>
        <v>2</v>
      </c>
      <c r="E11">
        <f ca="1">IF(D11&lt;0,"("&amp;D11&amp;")",D11)</f>
        <v>2</v>
      </c>
      <c r="F11" t="str">
        <f ca="1">CHAR(ROUND(RAND()*4+97,0))</f>
        <v>d</v>
      </c>
      <c r="G11" t="str">
        <f ca="1">CHAR(ROUND(RAND()*4+118,0))</f>
        <v>v</v>
      </c>
      <c r="H11">
        <f ca="1">ROUND(RAND()*10-5,0)</f>
        <v>2</v>
      </c>
      <c r="I11">
        <f ca="1">IF(OR(H11=0,H11=1),2,H11)</f>
        <v>2</v>
      </c>
      <c r="J11" t="str">
        <f ca="1">IF(I11&gt;0,"+ "&amp;I11,"- "&amp;ABS(I11))</f>
        <v>+ 2</v>
      </c>
      <c r="K11">
        <f ca="1">ROUND(RAND()*10-5,0)</f>
        <v>5</v>
      </c>
      <c r="L11">
        <f ca="1">IF(OR(K11=0,K11=1),2,K11)</f>
        <v>5</v>
      </c>
      <c r="M11" t="str">
        <f ca="1">IF(L11&gt;0,"+ "&amp;L11,"- "&amp;ABS(L11))</f>
        <v>+ 5</v>
      </c>
      <c r="N11">
        <f t="shared" ca="1" si="1"/>
        <v>10</v>
      </c>
      <c r="O11" t="str">
        <f ca="1">IF(N11&gt;0,"+ "&amp;N11,"- "&amp;ABS(N11))</f>
        <v>+ 10</v>
      </c>
      <c r="Q11" t="str">
        <f ca="1">"("&amp;F11&amp;" "&amp;M11&amp;") · "&amp;E11&amp;" = "</f>
        <v xml:space="preserve">(d + 5) · 2 = </v>
      </c>
      <c r="R11" t="str">
        <f t="shared" ca="1" si="2"/>
        <v>2d + 10</v>
      </c>
      <c r="S11" t="str">
        <f ca="1">IF(L11&gt;0,E11 &amp; " · " &amp; F11 &amp;" + " &amp; E11 &amp;" · " &amp; L11,E11 &amp; " · " &amp; F11 &amp;" - " &amp; E11 &amp;" · " &amp; ABS(L11))</f>
        <v>2 · d + 2 · 5</v>
      </c>
      <c r="T11" t="str">
        <f ca="1">IF(L11&gt;0,E11 &amp; " ·   "  &amp;" + ",E11 &amp; " ·   " &amp;" - "  )</f>
        <v xml:space="preserve">2 ·    + </v>
      </c>
      <c r="U11" t="str">
        <f ca="1">IF(V11&lt;0," = "&amp;E11&amp;" · "&amp;F11&amp;" - " &amp;ABS(V11)," = "&amp;E11&amp;" · "&amp;F11&amp;" + "&amp;V11)</f>
        <v xml:space="preserve"> = 2 · d + 10</v>
      </c>
      <c r="V11">
        <f t="shared" ca="1" si="0"/>
        <v>10</v>
      </c>
    </row>
    <row r="12" spans="1:22" x14ac:dyDescent="0.25">
      <c r="V12">
        <f t="shared" si="0"/>
        <v>0</v>
      </c>
    </row>
    <row r="13" spans="1:22" x14ac:dyDescent="0.25">
      <c r="A13">
        <f ca="1">RANK(B13,$B$3:$B$137)</f>
        <v>53</v>
      </c>
      <c r="B13">
        <f ca="1">RAND()</f>
        <v>0.16864519100558062</v>
      </c>
      <c r="C13">
        <f ca="1">ROUND(RAND()*10-5,0)</f>
        <v>2</v>
      </c>
      <c r="D13">
        <f ca="1">IF(OR(C13=0,C13=1),2,C13)</f>
        <v>2</v>
      </c>
      <c r="E13">
        <f ca="1">IF(D13&lt;0,"("&amp;D13&amp;")",D13)</f>
        <v>2</v>
      </c>
      <c r="F13" t="str">
        <f ca="1">CHAR(ROUND(RAND()*4+97,0))</f>
        <v>c</v>
      </c>
      <c r="G13" t="str">
        <f ca="1">CHAR(ROUND(RAND()*4+118,0))</f>
        <v>v</v>
      </c>
      <c r="H13">
        <f ca="1">ROUND(RAND()*10-5,0)</f>
        <v>-3</v>
      </c>
      <c r="I13">
        <f ca="1">IF(OR(H13=0,H13=1),2,H13)</f>
        <v>-3</v>
      </c>
      <c r="J13" t="str">
        <f ca="1">IF(I13&gt;0,"+ "&amp;I13,"- "&amp;ABS(I13))</f>
        <v>- 3</v>
      </c>
      <c r="K13">
        <f ca="1">ROUND(RAND()*10-5,0)</f>
        <v>-1</v>
      </c>
      <c r="L13">
        <f ca="1">IF(OR(K13=0,K13=1),2,K13)</f>
        <v>-1</v>
      </c>
      <c r="M13" t="str">
        <f ca="1">IF(L13&gt;0,"+ "&amp;L13,"- "&amp;ABS(L13))</f>
        <v>- 1</v>
      </c>
      <c r="N13">
        <f t="shared" ca="1" si="1"/>
        <v>-2</v>
      </c>
      <c r="O13" t="str">
        <f ca="1">IF(N13&gt;0,"+ "&amp;N13,"- "&amp;ABS(N13))</f>
        <v>- 2</v>
      </c>
      <c r="Q13" t="str">
        <f ca="1">"("&amp;F13&amp;" "&amp;M13&amp;") · "&amp;E13&amp;" = "</f>
        <v xml:space="preserve">(c - 1) · 2 = </v>
      </c>
      <c r="R13" t="str">
        <f t="shared" ca="1" si="2"/>
        <v>2c - 2</v>
      </c>
      <c r="S13" t="str">
        <f ca="1">IF(L13&gt;0,E13 &amp; " · " &amp; F13 &amp;" + " &amp; E13 &amp;" · " &amp; L13,E13 &amp; " · " &amp; F13 &amp;" - " &amp; E13 &amp;" · " &amp; ABS(L13))</f>
        <v>2 · c - 2 · 1</v>
      </c>
      <c r="T13">
        <f ca="1">IF(L13&gt;0,E13,E13   )</f>
        <v>2</v>
      </c>
      <c r="U13" t="str">
        <f ca="1">IF(V13&lt;0," = "&amp;E13&amp;" · "&amp;F13&amp;" - " &amp;ABS(V13)," = "&amp;E13&amp;" · "&amp;F13&amp;" + "&amp;V13)</f>
        <v xml:space="preserve"> = 2 · c - 2</v>
      </c>
      <c r="V13">
        <f t="shared" ca="1" si="0"/>
        <v>-2</v>
      </c>
    </row>
    <row r="15" spans="1:22" x14ac:dyDescent="0.25">
      <c r="A15">
        <f ca="1">RANK(B15,$B$3:$B$137)</f>
        <v>58</v>
      </c>
      <c r="B15">
        <f ca="1">RAND()</f>
        <v>6.6843186376607133E-2</v>
      </c>
      <c r="C15">
        <f ca="1">ROUND(RAND()*10-5,0)</f>
        <v>3</v>
      </c>
      <c r="D15">
        <f ca="1">IF(OR(C15=0,C15=1),2,C15)</f>
        <v>3</v>
      </c>
      <c r="E15">
        <f ca="1">IF(D15&lt;0,"("&amp;D15&amp;")",D15)</f>
        <v>3</v>
      </c>
      <c r="F15" t="str">
        <f ca="1">CHAR(ROUND(RAND()*4+97,0))</f>
        <v>b</v>
      </c>
      <c r="G15" t="str">
        <f ca="1">CHAR(ROUND(RAND()*4+118,0))</f>
        <v>v</v>
      </c>
      <c r="H15">
        <f ca="1">ROUND(RAND()*10-5,0)</f>
        <v>2</v>
      </c>
      <c r="I15">
        <f ca="1">IF(OR(H15=0,H15=1),2,H15)</f>
        <v>2</v>
      </c>
      <c r="J15" t="str">
        <f ca="1">IF(I15&gt;0,"+ "&amp;I15,"- "&amp;ABS(I15))</f>
        <v>+ 2</v>
      </c>
      <c r="K15">
        <f ca="1">ROUND(RAND()*10-5,0)</f>
        <v>4</v>
      </c>
      <c r="L15">
        <f ca="1">IF(OR(K15=0,K15=1),2,K15)</f>
        <v>4</v>
      </c>
      <c r="M15" t="str">
        <f ca="1">IF(L15&gt;0,"+ "&amp;L15,"- "&amp;ABS(L15))</f>
        <v>+ 4</v>
      </c>
      <c r="N15">
        <f t="shared" ca="1" si="1"/>
        <v>12</v>
      </c>
      <c r="O15" t="str">
        <f ca="1">IF(N15&gt;0,"+ "&amp;N15,"- "&amp;ABS(N15))</f>
        <v>+ 12</v>
      </c>
      <c r="Q15" t="str">
        <f ca="1">"("&amp;F15&amp;" "&amp;M15&amp;") · "&amp;E15&amp;" = "</f>
        <v xml:space="preserve">(b + 4) · 3 = </v>
      </c>
      <c r="R15" t="str">
        <f t="shared" ca="1" si="2"/>
        <v>3b + 12</v>
      </c>
      <c r="S15" t="str">
        <f ca="1">IF(L15&gt;0,E15 &amp; " · " &amp; F15 &amp;" + " &amp; E15 &amp;" · " &amp; L15,E15 &amp; " · " &amp; F15 &amp;" - " &amp; E15 &amp;" · " &amp; ABS(L15))</f>
        <v>3 · b + 3 · 4</v>
      </c>
      <c r="U15" t="str">
        <f ca="1">IF(V15&lt;0," = "&amp;E15&amp;" · "&amp;F15&amp;" - " &amp;ABS(V15)," = "&amp;E15&amp;" · "&amp;F15&amp;" + "&amp;V15)</f>
        <v xml:space="preserve"> = 3 · b + 12</v>
      </c>
      <c r="V15">
        <f t="shared" ref="V15:V20" ca="1" si="3">D15*L15</f>
        <v>12</v>
      </c>
    </row>
    <row r="16" spans="1:22" x14ac:dyDescent="0.25">
      <c r="V16">
        <f t="shared" si="3"/>
        <v>0</v>
      </c>
    </row>
    <row r="17" spans="1:22" x14ac:dyDescent="0.25">
      <c r="A17">
        <f ca="1">RANK(B17,$B$3:$B$137)</f>
        <v>24</v>
      </c>
      <c r="B17">
        <f ca="1">RAND()</f>
        <v>0.60760772512149008</v>
      </c>
      <c r="C17">
        <f ca="1">ROUND(RAND()*10-5,0)</f>
        <v>-2</v>
      </c>
      <c r="D17">
        <f ca="1">IF(OR(C17=0,C17=1),2,C17)</f>
        <v>-2</v>
      </c>
      <c r="E17" t="str">
        <f ca="1">IF(D17&lt;0,"("&amp;D17&amp;")",D17)</f>
        <v>(-2)</v>
      </c>
      <c r="F17" t="str">
        <f ca="1">CHAR(ROUND(RAND()*4+97,0))</f>
        <v>b</v>
      </c>
      <c r="G17" t="str">
        <f ca="1">CHAR(ROUND(RAND()*4+118,0))</f>
        <v>z</v>
      </c>
      <c r="H17">
        <f ca="1">ROUND(RAND()*10-5,0)</f>
        <v>3</v>
      </c>
      <c r="I17">
        <f ca="1">IF(OR(H17=0,H17=1),2,H17)</f>
        <v>3</v>
      </c>
      <c r="J17" t="str">
        <f ca="1">IF(I17&gt;0,"+ "&amp;I17,"- "&amp;ABS(I17))</f>
        <v>+ 3</v>
      </c>
      <c r="K17">
        <f ca="1">ROUND(RAND()*10-5,0)</f>
        <v>5</v>
      </c>
      <c r="L17">
        <f ca="1">IF(OR(K17=0,K17=1),2,K17)</f>
        <v>5</v>
      </c>
      <c r="M17" t="str">
        <f ca="1">IF(L17&gt;0,"+ "&amp;L17,"- "&amp;ABS(L17))</f>
        <v>+ 5</v>
      </c>
      <c r="N17">
        <f t="shared" ca="1" si="1"/>
        <v>-10</v>
      </c>
      <c r="O17" t="str">
        <f ca="1">IF(N17&gt;0,"+ "&amp;N17,"- "&amp;ABS(N17))</f>
        <v>- 10</v>
      </c>
      <c r="Q17" t="str">
        <f ca="1">"("&amp;F17&amp;" "&amp;M17&amp;") · "&amp;E17&amp;" = "</f>
        <v xml:space="preserve">(b + 5) · (-2) = </v>
      </c>
      <c r="R17" t="str">
        <f t="shared" ca="1" si="2"/>
        <v>-2b - 10</v>
      </c>
      <c r="S17" t="str">
        <f ca="1">IF(L17&gt;0,E17 &amp; " · " &amp; F17 &amp;" + " &amp; E17 &amp;" · " &amp; L17,E17 &amp; " · " &amp; F17 &amp;" - " &amp; E17 &amp;" · " &amp; ABS(L17))</f>
        <v>(-2) · b + (-2) · 5</v>
      </c>
      <c r="U17" t="str">
        <f ca="1">IF(V17&lt;0," = "&amp;E17&amp;" · "&amp;F17&amp;" - " &amp;ABS(V17)," = "&amp;E17&amp;" · "&amp;F17&amp;" + "&amp;V17)</f>
        <v xml:space="preserve"> = (-2) · b - 10</v>
      </c>
      <c r="V17">
        <f t="shared" ca="1" si="3"/>
        <v>-10</v>
      </c>
    </row>
    <row r="18" spans="1:22" x14ac:dyDescent="0.25">
      <c r="V18">
        <f t="shared" si="3"/>
        <v>0</v>
      </c>
    </row>
    <row r="19" spans="1:22" x14ac:dyDescent="0.25">
      <c r="A19">
        <f ca="1">RANK(B19,$B$3:$B$137)</f>
        <v>1</v>
      </c>
      <c r="B19">
        <f ca="1">RAND()</f>
        <v>0.97717751475582681</v>
      </c>
      <c r="C19">
        <f ca="1">ROUND(RAND()*10-5,0)</f>
        <v>-1</v>
      </c>
      <c r="D19">
        <f ca="1">IF(OR(C19=0,C19=1),2,C19)</f>
        <v>-1</v>
      </c>
      <c r="E19" t="str">
        <f ca="1">IF(D19&lt;0,"("&amp;D19&amp;")",D19)</f>
        <v>(-1)</v>
      </c>
      <c r="F19" t="str">
        <f ca="1">CHAR(ROUND(RAND()*4+97,0))</f>
        <v>d</v>
      </c>
      <c r="G19" t="str">
        <f ca="1">CHAR(ROUND(RAND()*4+118,0))</f>
        <v>x</v>
      </c>
      <c r="H19">
        <f ca="1">ROUND(RAND()*10-5,0)</f>
        <v>-4</v>
      </c>
      <c r="I19">
        <f ca="1">IF(OR(H19=0,H19=1),2,H19)</f>
        <v>-4</v>
      </c>
      <c r="J19" t="str">
        <f ca="1">IF(I19&gt;0,"+ "&amp;I19,"- "&amp;ABS(I19))</f>
        <v>- 4</v>
      </c>
      <c r="K19">
        <f ca="1">ROUND(RAND()*10-5,0)</f>
        <v>3</v>
      </c>
      <c r="L19">
        <f ca="1">IF(OR(K19=0,K19=1),2,K19)</f>
        <v>3</v>
      </c>
      <c r="M19" t="str">
        <f ca="1">IF(L19&gt;0,"+ "&amp;L19,"- "&amp;ABS(L19))</f>
        <v>+ 3</v>
      </c>
      <c r="N19">
        <f ca="1">L19*D19</f>
        <v>-3</v>
      </c>
      <c r="O19" t="str">
        <f ca="1">IF(N19&gt;0,"+ "&amp;N19,"- "&amp;ABS(N19))</f>
        <v>- 3</v>
      </c>
      <c r="Q19" t="str">
        <f ca="1">"("&amp;F19&amp;" "&amp;M19&amp;") · "&amp;E19&amp;" = "</f>
        <v xml:space="preserve">(d + 3) · (-1) = </v>
      </c>
      <c r="R19" t="str">
        <f ca="1">D19&amp;F19&amp;" "&amp;O19</f>
        <v>-1d - 3</v>
      </c>
      <c r="S19" t="str">
        <f ca="1">IF(L19&gt;0,E19 &amp; " · " &amp; F19 &amp;" + " &amp; E19 &amp;" · " &amp; L19,E19 &amp; " · " &amp; F19 &amp;" - " &amp; E19 &amp;" · " &amp; ABS(L19))</f>
        <v>(-1) · d + (-1) · 3</v>
      </c>
      <c r="U19" t="str">
        <f ca="1">IF(V19&lt;0," = "&amp;E19&amp;" · "&amp;F19&amp;" - " &amp;ABS(V19)," = "&amp;E19&amp;" · "&amp;F19&amp;" + "&amp;V19)</f>
        <v xml:space="preserve"> = (-1) · d - 3</v>
      </c>
      <c r="V19">
        <f t="shared" ca="1" si="3"/>
        <v>-3</v>
      </c>
    </row>
    <row r="20" spans="1:22" x14ac:dyDescent="0.25">
      <c r="V20">
        <f t="shared" si="3"/>
        <v>0</v>
      </c>
    </row>
    <row r="21" spans="1:22" x14ac:dyDescent="0.25">
      <c r="A21">
        <f ca="1">RANK(B21,$B$3:$B$137)</f>
        <v>48</v>
      </c>
      <c r="B21">
        <f ca="1">RAND()</f>
        <v>0.24280595944053773</v>
      </c>
      <c r="C21">
        <f ca="1">ROUND(RAND()*10-5,0)</f>
        <v>1</v>
      </c>
      <c r="D21">
        <f ca="1">IF(OR(C21=0,C21=1),2,C21)</f>
        <v>2</v>
      </c>
      <c r="E21">
        <f ca="1">IF(D21&lt;0,"("&amp;D21&amp;")",D21)</f>
        <v>2</v>
      </c>
      <c r="F21" t="str">
        <f ca="1">CHAR(ROUND(RAND()*4+97,0))</f>
        <v>b</v>
      </c>
      <c r="G21" t="str">
        <f ca="1">CHAR(ROUND(RAND()*4+118,0))</f>
        <v>x</v>
      </c>
      <c r="H21">
        <f ca="1">ROUND(RAND()*10-5,0)</f>
        <v>3</v>
      </c>
      <c r="I21">
        <f ca="1">IF(OR(H21=0,H21=1),2,H21)</f>
        <v>3</v>
      </c>
      <c r="J21" t="str">
        <f ca="1">IF(I21&gt;0,"+ "&amp;I21,"- "&amp;ABS(I21))</f>
        <v>+ 3</v>
      </c>
      <c r="K21">
        <f ca="1">ROUND(RAND()*10-5,0)</f>
        <v>4</v>
      </c>
      <c r="L21">
        <f ca="1">IF(OR(K21=0,K21=1),2,K21)</f>
        <v>4</v>
      </c>
      <c r="M21" t="str">
        <f ca="1">IF(L21&gt;0,"+ "&amp;L21,"- "&amp;ABS(L21))</f>
        <v>+ 4</v>
      </c>
      <c r="N21">
        <f ca="1">L21*D21</f>
        <v>8</v>
      </c>
      <c r="O21" t="str">
        <f ca="1">IF(N21&gt;0,"+ "&amp;N21,"- "&amp;ABS(N21))</f>
        <v>+ 8</v>
      </c>
      <c r="Q21" t="str">
        <f ca="1">"("&amp;F21&amp;" "&amp;M21&amp;") · "&amp;E21&amp;" = "</f>
        <v xml:space="preserve">(b + 4) · 2 = </v>
      </c>
      <c r="R21" t="str">
        <f ca="1">D21&amp;F21&amp;" "&amp;O21</f>
        <v>2b + 8</v>
      </c>
      <c r="S21" t="str">
        <f ca="1">IF(L21&gt;0,E21 &amp; " · " &amp; F21 &amp;" + " &amp; E21 &amp;" · " &amp; L21,E21 &amp; " · " &amp; F21 &amp;" - " &amp; E21 &amp;" · " &amp; ABS(L21))</f>
        <v>2 · b + 2 · 4</v>
      </c>
      <c r="U21" t="str">
        <f ca="1">IF(V21&lt;0," = "&amp;E21&amp;" · "&amp;F21&amp;" - " &amp;ABS(V21)," = "&amp;E21&amp;" · "&amp;F21&amp;" + "&amp;V21)</f>
        <v xml:space="preserve"> = 2 · b + 8</v>
      </c>
      <c r="V21">
        <f t="shared" ref="V21:V29" ca="1" si="4">D21*L21</f>
        <v>8</v>
      </c>
    </row>
    <row r="22" spans="1:22" x14ac:dyDescent="0.25">
      <c r="V22">
        <f t="shared" si="4"/>
        <v>0</v>
      </c>
    </row>
    <row r="23" spans="1:22" x14ac:dyDescent="0.25">
      <c r="A23">
        <f ca="1">RANK(B23,$B$3:$B$137)</f>
        <v>61</v>
      </c>
      <c r="B23">
        <f ca="1">RAND()</f>
        <v>3.7642751942165598E-2</v>
      </c>
      <c r="C23">
        <f ca="1">ROUND(RAND()*10-5,0)</f>
        <v>2</v>
      </c>
      <c r="D23">
        <f ca="1">IF(OR(C23=0,C23=1),2,C23)</f>
        <v>2</v>
      </c>
      <c r="E23">
        <f ca="1">IF(D23&lt;0,"("&amp;D23&amp;")",D23)</f>
        <v>2</v>
      </c>
      <c r="F23" t="str">
        <f ca="1">CHAR(ROUND(RAND()*4+97,0))</f>
        <v>c</v>
      </c>
      <c r="G23" t="str">
        <f ca="1">CHAR(ROUND(RAND()*4+118,0))</f>
        <v>w</v>
      </c>
      <c r="H23">
        <f ca="1">ROUND(RAND()*10-5,0)</f>
        <v>4</v>
      </c>
      <c r="I23">
        <f ca="1">IF(OR(H23=0,H23=1),2,H23)</f>
        <v>4</v>
      </c>
      <c r="J23" t="str">
        <f ca="1">IF(I23&gt;0,"+ "&amp;I23,"- "&amp;ABS(I23))</f>
        <v>+ 4</v>
      </c>
      <c r="K23">
        <f ca="1">ROUND(RAND()*10-5,0)</f>
        <v>1</v>
      </c>
      <c r="L23">
        <f ca="1">IF(OR(K23=0,K23=1),2,K23)</f>
        <v>2</v>
      </c>
      <c r="M23" t="str">
        <f ca="1">IF(L23&gt;0,"+ "&amp;L23,"- "&amp;ABS(L23))</f>
        <v>+ 2</v>
      </c>
      <c r="N23">
        <f ca="1">L23*D23</f>
        <v>4</v>
      </c>
      <c r="O23" t="str">
        <f ca="1">IF(N23&gt;0,"+ "&amp;N23,"- "&amp;ABS(N23))</f>
        <v>+ 4</v>
      </c>
      <c r="Q23" t="str">
        <f ca="1">"("&amp;F23&amp;" "&amp;M23&amp;") · "&amp;E23&amp;" = "</f>
        <v xml:space="preserve">(c + 2) · 2 = </v>
      </c>
      <c r="R23" t="str">
        <f ca="1">D23&amp;F23&amp;" "&amp;O23</f>
        <v>2c + 4</v>
      </c>
      <c r="S23" t="str">
        <f ca="1">IF(L23&gt;0,E23 &amp; " · " &amp; F23 &amp;" + " &amp; E23 &amp;" · " &amp; L23,E23 &amp; " · " &amp; F23 &amp;" - " &amp; E23 &amp;" · " &amp; ABS(L23))</f>
        <v>2 · c + 2 · 2</v>
      </c>
      <c r="U23" t="str">
        <f ca="1">IF(V23&lt;0," = "&amp;E23&amp;" · "&amp;F23&amp;" - " &amp;ABS(V23)," = "&amp;E23&amp;" · "&amp;F23&amp;" + "&amp;V23)</f>
        <v xml:space="preserve"> = 2 · c + 4</v>
      </c>
      <c r="V23">
        <f t="shared" ca="1" si="4"/>
        <v>4</v>
      </c>
    </row>
    <row r="24" spans="1:22" x14ac:dyDescent="0.25">
      <c r="V24">
        <f t="shared" si="4"/>
        <v>0</v>
      </c>
    </row>
    <row r="25" spans="1:22" x14ac:dyDescent="0.25">
      <c r="A25">
        <f ca="1">RANK(B25,$B$3:$B$137)</f>
        <v>40</v>
      </c>
      <c r="B25">
        <f ca="1">RAND()</f>
        <v>0.38294598840732841</v>
      </c>
      <c r="C25">
        <f ca="1">ROUND(RAND()*10-5,0)</f>
        <v>-2</v>
      </c>
      <c r="D25">
        <f ca="1">IF(OR(C25=0,C25=1),2,C25)</f>
        <v>-2</v>
      </c>
      <c r="E25" t="str">
        <f ca="1">IF(D25&lt;0,"("&amp;D25&amp;")",D25)</f>
        <v>(-2)</v>
      </c>
      <c r="F25" t="str">
        <f ca="1">CHAR(ROUND(RAND()*4+97,0))</f>
        <v>b</v>
      </c>
      <c r="G25" t="str">
        <f ca="1">CHAR(ROUND(RAND()*4+118,0))</f>
        <v>z</v>
      </c>
      <c r="H25">
        <f ca="1">ROUND(RAND()*10-5,0)</f>
        <v>-3</v>
      </c>
      <c r="I25">
        <f ca="1">IF(OR(H25=0,H25=1),2,H25)</f>
        <v>-3</v>
      </c>
      <c r="J25" t="str">
        <f ca="1">IF(I25&gt;0,"+ "&amp;I25,"- "&amp;ABS(I25))</f>
        <v>- 3</v>
      </c>
      <c r="K25">
        <f ca="1">ROUND(RAND()*10-5,0)</f>
        <v>2</v>
      </c>
      <c r="L25">
        <f ca="1">IF(OR(K25=0,K25=1),2,K25)</f>
        <v>2</v>
      </c>
      <c r="M25" t="str">
        <f ca="1">IF(L25&gt;0,"+ "&amp;L25,"- "&amp;ABS(L25))</f>
        <v>+ 2</v>
      </c>
      <c r="N25">
        <f ca="1">L25*D25</f>
        <v>-4</v>
      </c>
      <c r="O25" t="str">
        <f ca="1">IF(N25&gt;0,"+ "&amp;N25,"- "&amp;ABS(N25))</f>
        <v>- 4</v>
      </c>
      <c r="Q25" t="str">
        <f ca="1">"("&amp;F25&amp;" "&amp;M25&amp;") · "&amp;E25&amp;" = "</f>
        <v xml:space="preserve">(b + 2) · (-2) = </v>
      </c>
      <c r="R25" t="str">
        <f ca="1">D25&amp;F25&amp;" "&amp;O25</f>
        <v>-2b - 4</v>
      </c>
      <c r="S25" t="str">
        <f ca="1">IF(L25&gt;0,E25 &amp; " · " &amp; F25 &amp;" + " &amp; E25 &amp;" · " &amp; L25,E25 &amp; " · " &amp; F25 &amp;" - " &amp; E25 &amp;" · " &amp; ABS(L25))</f>
        <v>(-2) · b + (-2) · 2</v>
      </c>
      <c r="U25" t="str">
        <f ca="1">IF(V25&lt;0," = "&amp;E25&amp;" · "&amp;F25&amp;" - " &amp;ABS(V25)," = "&amp;E25&amp;" · "&amp;F25&amp;" + "&amp;V25)</f>
        <v xml:space="preserve"> = (-2) · b - 4</v>
      </c>
      <c r="V25">
        <f t="shared" ca="1" si="4"/>
        <v>-4</v>
      </c>
    </row>
    <row r="26" spans="1:22" x14ac:dyDescent="0.25">
      <c r="V26">
        <f t="shared" si="4"/>
        <v>0</v>
      </c>
    </row>
    <row r="27" spans="1:22" x14ac:dyDescent="0.25">
      <c r="A27">
        <f ca="1">RANK(B27,$B$3:$B$137)</f>
        <v>64</v>
      </c>
      <c r="B27">
        <f ca="1">RAND()</f>
        <v>5.1524033353408383E-3</v>
      </c>
      <c r="C27">
        <f ca="1">ROUND(RAND()*10-5,0)</f>
        <v>1</v>
      </c>
      <c r="D27">
        <f ca="1">IF(OR(C27=0,C27=1),2,C27)</f>
        <v>2</v>
      </c>
      <c r="E27">
        <f ca="1">IF(D27&lt;0,"("&amp;D27&amp;")",D27)</f>
        <v>2</v>
      </c>
      <c r="F27" t="str">
        <f ca="1">CHAR(ROUND(RAND()*4+97,0))</f>
        <v>a</v>
      </c>
      <c r="G27" t="str">
        <f ca="1">CHAR(ROUND(RAND()*4+118,0))</f>
        <v>x</v>
      </c>
      <c r="H27">
        <f ca="1">ROUND(RAND()*10-5,0)</f>
        <v>0</v>
      </c>
      <c r="I27">
        <f ca="1">IF(OR(H27=0,H27=1),2,H27)</f>
        <v>2</v>
      </c>
      <c r="J27" t="str">
        <f ca="1">IF(I27&gt;0,"+ "&amp;I27,"- "&amp;ABS(I27))</f>
        <v>+ 2</v>
      </c>
      <c r="K27">
        <f ca="1">ROUND(RAND()*10-5,0)</f>
        <v>4</v>
      </c>
      <c r="L27">
        <f ca="1">IF(OR(K27=0,K27=1),2,K27)</f>
        <v>4</v>
      </c>
      <c r="M27" t="str">
        <f ca="1">IF(L27&gt;0,"+ "&amp;L27,"- "&amp;ABS(L27))</f>
        <v>+ 4</v>
      </c>
      <c r="N27">
        <f ca="1">L27*D27</f>
        <v>8</v>
      </c>
      <c r="O27" t="str">
        <f ca="1">IF(N27&gt;0,"+ "&amp;N27,"- "&amp;ABS(N27))</f>
        <v>+ 8</v>
      </c>
      <c r="Q27" t="str">
        <f ca="1">"("&amp;F27&amp;" "&amp;M27&amp;") · "&amp;E27&amp;" = "</f>
        <v xml:space="preserve">(a + 4) · 2 = </v>
      </c>
      <c r="R27" t="str">
        <f ca="1">D27&amp;F27&amp;" "&amp;O27</f>
        <v>2a + 8</v>
      </c>
      <c r="S27" t="str">
        <f ca="1">IF(L27&gt;0,E27 &amp; " · " &amp; F27 &amp;" + " &amp; E27 &amp;" · " &amp; L27,E27 &amp; " · " &amp; F27 &amp;" - " &amp; E27 &amp;" · " &amp; ABS(L27))</f>
        <v>2 · a + 2 · 4</v>
      </c>
      <c r="U27" t="str">
        <f ca="1">IF(V27&lt;0," = "&amp;E27&amp;" · "&amp;F27&amp;" - " &amp;ABS(V27)," = "&amp;E27&amp;" · "&amp;F27&amp;" + "&amp;V27)</f>
        <v xml:space="preserve"> = 2 · a + 8</v>
      </c>
      <c r="V27">
        <f t="shared" ca="1" si="4"/>
        <v>8</v>
      </c>
    </row>
    <row r="28" spans="1:22" x14ac:dyDescent="0.25">
      <c r="V28">
        <f t="shared" si="4"/>
        <v>0</v>
      </c>
    </row>
    <row r="29" spans="1:22" x14ac:dyDescent="0.25">
      <c r="A29">
        <f t="shared" ref="A29:A49" ca="1" si="5">RANK(B29,$B$3:$B$137)</f>
        <v>37</v>
      </c>
      <c r="B29">
        <f t="shared" ref="B29:B49" ca="1" si="6">RAND()</f>
        <v>0.45376969334421668</v>
      </c>
      <c r="C29">
        <f t="shared" ref="C29:C49" ca="1" si="7">ROUND(RAND()*10-5,0)</f>
        <v>-5</v>
      </c>
      <c r="D29">
        <f ca="1">IF(OR(C29=0,C29=1),2,C29)</f>
        <v>-5</v>
      </c>
      <c r="E29" t="str">
        <f t="shared" ref="E29:E49" ca="1" si="8">IF(D29&lt;0,"("&amp;D29&amp;")",D29)</f>
        <v>(-5)</v>
      </c>
      <c r="F29" t="str">
        <f t="shared" ref="F29:F49" ca="1" si="9">CHAR(ROUND(RAND()*4+97,0))</f>
        <v>a</v>
      </c>
      <c r="G29" t="str">
        <f ca="1">CHAR(ROUND(RAND()*4+118,0))</f>
        <v>v</v>
      </c>
      <c r="H29">
        <f ca="1">ROUND(RAND()*10-5,0)</f>
        <v>4</v>
      </c>
      <c r="I29">
        <f ca="1">IF(OR(H29=0,H29=1),2,H29)</f>
        <v>4</v>
      </c>
      <c r="J29" t="str">
        <f ca="1">IF(I29&gt;0,"+ "&amp;I29,"- "&amp;ABS(I29))</f>
        <v>+ 4</v>
      </c>
      <c r="K29">
        <f t="shared" ref="K29:K49" ca="1" si="10">ROUND(RAND()*10-5,0)</f>
        <v>-2</v>
      </c>
      <c r="L29">
        <f ca="1">IF(OR(K29=0,K29=1),2,K29)</f>
        <v>-2</v>
      </c>
      <c r="M29" t="str">
        <f t="shared" ref="M29:M49" ca="1" si="11">IF(L29&gt;0,"+ "&amp;L29,"- "&amp;ABS(L29))</f>
        <v>- 2</v>
      </c>
      <c r="N29">
        <f ca="1">L29*D29</f>
        <v>10</v>
      </c>
      <c r="O29" t="str">
        <f t="shared" ref="O29:O49" ca="1" si="12">IF(N29&gt;0,"+ "&amp;N29,"- "&amp;ABS(N29))</f>
        <v>+ 10</v>
      </c>
      <c r="Q29" t="str">
        <f ca="1">"("&amp;F29&amp;" "&amp;M29&amp;") · "&amp;E29&amp;" = "</f>
        <v xml:space="preserve">(a - 2) · (-5) = </v>
      </c>
      <c r="R29" t="str">
        <f ca="1">D29&amp;F29&amp;" "&amp;O29</f>
        <v>-5a + 10</v>
      </c>
      <c r="S29" t="str">
        <f ca="1">IF(L29&gt;0,E29 &amp; " · " &amp; F29 &amp;" + " &amp; E29 &amp;" · " &amp; L29,E29 &amp; " · " &amp; F29 &amp;" - " &amp; E29 &amp;" · " &amp; ABS(L29))</f>
        <v>(-5) · a - (-5) · 2</v>
      </c>
      <c r="U29" t="str">
        <f ca="1">IF(V29&lt;0," = "&amp;E29&amp;" · "&amp;F29&amp;" - " &amp;ABS(V29)," = "&amp;E29&amp;" · "&amp;F29&amp;" + "&amp;V29)</f>
        <v xml:space="preserve"> = (-5) · a + 10</v>
      </c>
      <c r="V29">
        <f t="shared" ca="1" si="4"/>
        <v>10</v>
      </c>
    </row>
    <row r="31" spans="1:22" x14ac:dyDescent="0.25">
      <c r="A31">
        <f t="shared" ca="1" si="5"/>
        <v>31</v>
      </c>
      <c r="B31">
        <f t="shared" ca="1" si="6"/>
        <v>0.5408000308598111</v>
      </c>
      <c r="C31">
        <f t="shared" ca="1" si="7"/>
        <v>5</v>
      </c>
      <c r="D31">
        <f ca="1">IF(OR(C31=0,C31=1),2,C31)</f>
        <v>5</v>
      </c>
      <c r="E31">
        <f t="shared" ca="1" si="8"/>
        <v>5</v>
      </c>
      <c r="F31" t="str">
        <f t="shared" ca="1" si="9"/>
        <v>b</v>
      </c>
      <c r="G31" t="str">
        <f ca="1">CHAR(ROUND(RAND()*4+118,0))</f>
        <v>x</v>
      </c>
      <c r="H31">
        <f ca="1">ROUND(RAND()*10-5,0)</f>
        <v>4</v>
      </c>
      <c r="I31">
        <f ca="1">IF(OR(H31=0,H31=1),2,H31)</f>
        <v>4</v>
      </c>
      <c r="J31" t="str">
        <f ca="1">IF(I31&gt;0,"+ "&amp;I31,"- "&amp;ABS(I31))</f>
        <v>+ 4</v>
      </c>
      <c r="K31">
        <f t="shared" ca="1" si="10"/>
        <v>-4</v>
      </c>
      <c r="L31">
        <f ca="1">IF(OR(K31=0,K31=1),2,K31)</f>
        <v>-4</v>
      </c>
      <c r="M31" t="str">
        <f t="shared" ca="1" si="11"/>
        <v>- 4</v>
      </c>
      <c r="N31">
        <f ca="1">L31*D31</f>
        <v>-20</v>
      </c>
      <c r="O31" t="str">
        <f t="shared" ca="1" si="12"/>
        <v>- 20</v>
      </c>
      <c r="Q31" t="str">
        <f ca="1">"("&amp;F31&amp;" "&amp;M31&amp;") · "&amp;E31&amp;" = "</f>
        <v xml:space="preserve">(b - 4) · 5 = </v>
      </c>
      <c r="R31" t="str">
        <f ca="1">D31&amp;F31&amp;" "&amp;O31</f>
        <v>5b - 20</v>
      </c>
      <c r="S31" t="str">
        <f ca="1">IF(L31&gt;0,E31 &amp; " · " &amp; F31 &amp;" + " &amp; E31 &amp;" · " &amp; L31,E31 &amp; " · " &amp; F31 &amp;" - " &amp; E31 &amp;" · " &amp; ABS(L31))</f>
        <v>5 · b - 5 · 4</v>
      </c>
      <c r="U31" t="str">
        <f ca="1">IF(V31&lt;0," = "&amp;E31&amp;" · "&amp;F31&amp;" - " &amp;ABS(V31)," = "&amp;E31&amp;" · "&amp;F31&amp;" + "&amp;V31)</f>
        <v xml:space="preserve"> = 5 · b - 20</v>
      </c>
      <c r="V31">
        <f ca="1">D31*L31</f>
        <v>-20</v>
      </c>
    </row>
    <row r="33" spans="1:22" x14ac:dyDescent="0.25">
      <c r="A33">
        <f t="shared" ca="1" si="5"/>
        <v>41</v>
      </c>
      <c r="B33">
        <f t="shared" ca="1" si="6"/>
        <v>0.37317597170511507</v>
      </c>
      <c r="C33">
        <f t="shared" ca="1" si="7"/>
        <v>4</v>
      </c>
      <c r="D33">
        <f ca="1">IF(OR(C33=0,C33=1),2,C33)</f>
        <v>4</v>
      </c>
      <c r="E33">
        <f t="shared" ca="1" si="8"/>
        <v>4</v>
      </c>
      <c r="F33" t="str">
        <f t="shared" ca="1" si="9"/>
        <v>c</v>
      </c>
      <c r="G33" t="str">
        <f ca="1">CHAR(ROUND(RAND()*4+118,0))</f>
        <v>y</v>
      </c>
      <c r="H33">
        <f ca="1">ROUND(RAND()*10-5,0)</f>
        <v>-1</v>
      </c>
      <c r="I33">
        <f ca="1">IF(OR(H33=0,H33=1),2,H33)</f>
        <v>-1</v>
      </c>
      <c r="J33" t="str">
        <f ca="1">IF(I33&gt;0,"+ "&amp;I33,"- "&amp;ABS(I33))</f>
        <v>- 1</v>
      </c>
      <c r="K33">
        <f t="shared" ca="1" si="10"/>
        <v>-1</v>
      </c>
      <c r="L33">
        <f ca="1">IF(OR(K33=0,K33=1),2,K33)</f>
        <v>-1</v>
      </c>
      <c r="M33" t="str">
        <f t="shared" ca="1" si="11"/>
        <v>- 1</v>
      </c>
      <c r="N33">
        <f ca="1">L33*D33</f>
        <v>-4</v>
      </c>
      <c r="O33" t="str">
        <f t="shared" ca="1" si="12"/>
        <v>- 4</v>
      </c>
      <c r="Q33" t="str">
        <f ca="1">"("&amp;F33&amp;" "&amp;M33&amp;") · "&amp;E33&amp;" = "</f>
        <v xml:space="preserve">(c - 1) · 4 = </v>
      </c>
      <c r="R33" t="str">
        <f ca="1">D33&amp;F33&amp;" "&amp;O33</f>
        <v>4c - 4</v>
      </c>
      <c r="S33" t="str">
        <f ca="1">IF(L33&gt;0,E33 &amp; " · " &amp; F33 &amp;" + " &amp; E33 &amp;" · " &amp; L33,E33 &amp; " · " &amp; F33 &amp;" - " &amp; E33 &amp;" · " &amp; ABS(L33))</f>
        <v>4 · c - 4 · 1</v>
      </c>
      <c r="U33" t="str">
        <f ca="1">IF(V33&lt;0," = "&amp;E33&amp;" · "&amp;F33&amp;" - " &amp;ABS(V33)," = "&amp;E33&amp;" · "&amp;F33&amp;" + "&amp;V33)</f>
        <v xml:space="preserve"> = 4 · c - 4</v>
      </c>
      <c r="V33">
        <f ca="1">D33*L33</f>
        <v>-4</v>
      </c>
    </row>
    <row r="35" spans="1:22" x14ac:dyDescent="0.25">
      <c r="A35">
        <f t="shared" ca="1" si="5"/>
        <v>57</v>
      </c>
      <c r="B35">
        <f t="shared" ca="1" si="6"/>
        <v>7.0018189571043665E-2</v>
      </c>
      <c r="C35">
        <f t="shared" ca="1" si="7"/>
        <v>0</v>
      </c>
      <c r="D35">
        <f ca="1">IF(OR(C35=0,C35=1),2,C35)</f>
        <v>2</v>
      </c>
      <c r="E35">
        <f t="shared" ca="1" si="8"/>
        <v>2</v>
      </c>
      <c r="F35" t="str">
        <f t="shared" ca="1" si="9"/>
        <v>c</v>
      </c>
      <c r="G35" t="str">
        <f ca="1">CHAR(ROUND(RAND()*4+118,0))</f>
        <v>z</v>
      </c>
      <c r="H35">
        <f ca="1">ROUND(RAND()*10-5,0)</f>
        <v>2</v>
      </c>
      <c r="I35">
        <f ca="1">IF(OR(H35=0,H35=1),2,H35)</f>
        <v>2</v>
      </c>
      <c r="J35" t="str">
        <f ca="1">IF(I35&gt;0,"+ "&amp;I35,"- "&amp;ABS(I35))</f>
        <v>+ 2</v>
      </c>
      <c r="K35">
        <f t="shared" ca="1" si="10"/>
        <v>-5</v>
      </c>
      <c r="L35">
        <f ca="1">IF(OR(K35=0,K35=1),2,K35)</f>
        <v>-5</v>
      </c>
      <c r="M35" t="str">
        <f t="shared" ca="1" si="11"/>
        <v>- 5</v>
      </c>
      <c r="N35">
        <f ca="1">L35*D35</f>
        <v>-10</v>
      </c>
      <c r="O35" t="str">
        <f t="shared" ca="1" si="12"/>
        <v>- 10</v>
      </c>
      <c r="Q35" t="str">
        <f ca="1">"("&amp;F35&amp;" "&amp;M35&amp;") · "&amp;E35&amp;" = "</f>
        <v xml:space="preserve">(c - 5) · 2 = </v>
      </c>
      <c r="R35" t="str">
        <f ca="1">D35&amp;F35&amp;" "&amp;O35</f>
        <v>2c - 10</v>
      </c>
      <c r="S35" t="str">
        <f ca="1">IF(L35&gt;0,E35 &amp; " · " &amp; F35 &amp;" + " &amp; E35 &amp;" · " &amp; L35,E35 &amp; " · " &amp; F35 &amp;" - " &amp; E35 &amp;" · " &amp; ABS(L35))</f>
        <v>2 · c - 2 · 5</v>
      </c>
      <c r="U35" t="str">
        <f ca="1">IF(V35&lt;0," = "&amp;E35&amp;" · "&amp;F35&amp;" - " &amp;ABS(V35)," = "&amp;E35&amp;" · "&amp;F35&amp;" + "&amp;V35)</f>
        <v xml:space="preserve"> = 2 · c - 10</v>
      </c>
      <c r="V35">
        <f ca="1">D35*L35</f>
        <v>-10</v>
      </c>
    </row>
    <row r="37" spans="1:22" x14ac:dyDescent="0.25">
      <c r="A37">
        <f t="shared" ca="1" si="5"/>
        <v>51</v>
      </c>
      <c r="B37">
        <f t="shared" ca="1" si="6"/>
        <v>0.20911431880273446</v>
      </c>
      <c r="C37">
        <f t="shared" ca="1" si="7"/>
        <v>2</v>
      </c>
      <c r="D37">
        <f ca="1">IF(OR(C37=0,C37=1),2,C37)</f>
        <v>2</v>
      </c>
      <c r="E37">
        <f t="shared" ca="1" si="8"/>
        <v>2</v>
      </c>
      <c r="F37" t="str">
        <f t="shared" ca="1" si="9"/>
        <v>e</v>
      </c>
      <c r="G37" t="str">
        <f ca="1">CHAR(ROUND(RAND()*4+118,0))</f>
        <v>w</v>
      </c>
      <c r="H37">
        <f ca="1">ROUND(RAND()*10-5,0)</f>
        <v>-2</v>
      </c>
      <c r="I37">
        <f ca="1">IF(OR(H37=0,H37=1),2,H37)</f>
        <v>-2</v>
      </c>
      <c r="J37" t="str">
        <f ca="1">IF(I37&gt;0,"+ "&amp;I37,"- "&amp;ABS(I37))</f>
        <v>- 2</v>
      </c>
      <c r="K37">
        <f t="shared" ca="1" si="10"/>
        <v>0</v>
      </c>
      <c r="L37">
        <f ca="1">IF(OR(K37=0,K37=1),2,K37)</f>
        <v>2</v>
      </c>
      <c r="M37" t="str">
        <f t="shared" ca="1" si="11"/>
        <v>+ 2</v>
      </c>
      <c r="N37">
        <f ca="1">L37*D37</f>
        <v>4</v>
      </c>
      <c r="O37" t="str">
        <f t="shared" ca="1" si="12"/>
        <v>+ 4</v>
      </c>
      <c r="Q37" t="str">
        <f ca="1">"("&amp;F37&amp;" "&amp;M37&amp;") · "&amp;E37&amp;" = "</f>
        <v xml:space="preserve">(e + 2) · 2 = </v>
      </c>
      <c r="R37" t="str">
        <f ca="1">D37&amp;F37&amp;" "&amp;O37</f>
        <v>2e + 4</v>
      </c>
      <c r="S37" t="str">
        <f ca="1">IF(L37&gt;0,E37 &amp; " · " &amp; F37 &amp;" + " &amp; E37 &amp;" · " &amp; L37,E37 &amp; " · " &amp; F37 &amp;" - " &amp; E37 &amp;" · " &amp; ABS(L37))</f>
        <v>2 · e + 2 · 2</v>
      </c>
      <c r="U37" t="str">
        <f ca="1">IF(V37&lt;0," = "&amp;E37&amp;" · "&amp;F37&amp;" - " &amp;ABS(V37)," = "&amp;E37&amp;" · "&amp;F37&amp;" + "&amp;V37)</f>
        <v xml:space="preserve"> = 2 · e + 4</v>
      </c>
      <c r="V37">
        <f ca="1">D37*L37</f>
        <v>4</v>
      </c>
    </row>
    <row r="39" spans="1:22" x14ac:dyDescent="0.25">
      <c r="A39">
        <f t="shared" ca="1" si="5"/>
        <v>4</v>
      </c>
      <c r="B39">
        <f t="shared" ca="1" si="6"/>
        <v>0.93708855096650823</v>
      </c>
      <c r="C39">
        <f t="shared" ca="1" si="7"/>
        <v>-1</v>
      </c>
      <c r="D39">
        <f ca="1">IF(OR(C39=0,C39=1),2,C39)</f>
        <v>-1</v>
      </c>
      <c r="E39" t="str">
        <f t="shared" ca="1" si="8"/>
        <v>(-1)</v>
      </c>
      <c r="F39" t="str">
        <f t="shared" ca="1" si="9"/>
        <v>d</v>
      </c>
      <c r="G39" t="str">
        <f ca="1">CHAR(ROUND(RAND()*4+118,0))</f>
        <v>y</v>
      </c>
      <c r="H39">
        <f ca="1">ROUND(RAND()*10-5,0)</f>
        <v>2</v>
      </c>
      <c r="I39">
        <f ca="1">IF(OR(H39=0,H39=1),2,H39)</f>
        <v>2</v>
      </c>
      <c r="J39" t="str">
        <f ca="1">IF(I39&gt;0,"+ "&amp;I39,"- "&amp;ABS(I39))</f>
        <v>+ 2</v>
      </c>
      <c r="K39">
        <f t="shared" ca="1" si="10"/>
        <v>-2</v>
      </c>
      <c r="L39">
        <f ca="1">IF(OR(K39=0,K39=1),2,K39)</f>
        <v>-2</v>
      </c>
      <c r="M39" t="str">
        <f t="shared" ca="1" si="11"/>
        <v>- 2</v>
      </c>
      <c r="N39">
        <f ca="1">L39*D39</f>
        <v>2</v>
      </c>
      <c r="O39" t="str">
        <f t="shared" ca="1" si="12"/>
        <v>+ 2</v>
      </c>
      <c r="Q39" t="str">
        <f ca="1">"("&amp;F39&amp;" "&amp;M39&amp;") · "&amp;E39&amp;" = "</f>
        <v xml:space="preserve">(d - 2) · (-1) = </v>
      </c>
      <c r="R39" t="str">
        <f ca="1">D39&amp;F39&amp;" "&amp;O39</f>
        <v>-1d + 2</v>
      </c>
      <c r="S39" t="str">
        <f ca="1">IF(L39&gt;0,E39 &amp; " · " &amp; F39 &amp;" + " &amp; E39 &amp;" · " &amp; L39,E39 &amp; " · " &amp; F39 &amp;" - " &amp; E39 &amp;" · " &amp; ABS(L39))</f>
        <v>(-1) · d - (-1) · 2</v>
      </c>
      <c r="U39" t="str">
        <f ca="1">IF(V39&lt;0," = "&amp;E39&amp;" · "&amp;F39&amp;" - " &amp;ABS(V39)," = "&amp;E39&amp;" · "&amp;F39&amp;" + "&amp;V39)</f>
        <v xml:space="preserve"> = (-1) · d + 2</v>
      </c>
      <c r="V39">
        <f ca="1">D39*L39</f>
        <v>2</v>
      </c>
    </row>
    <row r="41" spans="1:22" x14ac:dyDescent="0.25">
      <c r="A41">
        <f t="shared" ca="1" si="5"/>
        <v>28</v>
      </c>
      <c r="B41">
        <f t="shared" ca="1" si="6"/>
        <v>0.5685887467471521</v>
      </c>
      <c r="C41">
        <f t="shared" ca="1" si="7"/>
        <v>-1</v>
      </c>
      <c r="D41">
        <f ca="1">IF(OR(C41=0,C41=1),2,C41)</f>
        <v>-1</v>
      </c>
      <c r="E41" t="str">
        <f t="shared" ca="1" si="8"/>
        <v>(-1)</v>
      </c>
      <c r="F41" t="str">
        <f t="shared" ca="1" si="9"/>
        <v>c</v>
      </c>
      <c r="G41" t="str">
        <f ca="1">CHAR(ROUND(RAND()*4+118,0))</f>
        <v>x</v>
      </c>
      <c r="H41">
        <f ca="1">ROUND(RAND()*10-5,0)</f>
        <v>1</v>
      </c>
      <c r="I41">
        <f ca="1">IF(OR(H41=0,H41=1),2,H41)</f>
        <v>2</v>
      </c>
      <c r="J41" t="str">
        <f ca="1">IF(I41&gt;0,"+ "&amp;I41,"- "&amp;ABS(I41))</f>
        <v>+ 2</v>
      </c>
      <c r="K41">
        <f t="shared" ca="1" si="10"/>
        <v>2</v>
      </c>
      <c r="L41">
        <f ca="1">IF(OR(K41=0,K41=1),2,K41)</f>
        <v>2</v>
      </c>
      <c r="M41" t="str">
        <f t="shared" ca="1" si="11"/>
        <v>+ 2</v>
      </c>
      <c r="N41">
        <f ca="1">L41*D41</f>
        <v>-2</v>
      </c>
      <c r="O41" t="str">
        <f t="shared" ca="1" si="12"/>
        <v>- 2</v>
      </c>
      <c r="Q41" t="str">
        <f ca="1">"("&amp;F41&amp;" "&amp;M41&amp;") · "&amp;E41&amp;" = "</f>
        <v xml:space="preserve">(c + 2) · (-1) = </v>
      </c>
      <c r="R41" t="str">
        <f ca="1">D41&amp;F41&amp;" "&amp;O41</f>
        <v>-1c - 2</v>
      </c>
      <c r="S41" t="str">
        <f ca="1">IF(L41&gt;0,E41 &amp; " · " &amp; F41 &amp;" + " &amp; E41 &amp;" · " &amp; L41,E41 &amp; " · " &amp; F41 &amp;" - " &amp; E41 &amp;" · " &amp; ABS(L41))</f>
        <v>(-1) · c + (-1) · 2</v>
      </c>
      <c r="U41" t="str">
        <f ca="1">IF(V41&lt;0," = "&amp;E41&amp;" · "&amp;F41&amp;" - " &amp;ABS(V41)," = "&amp;E41&amp;" · "&amp;F41&amp;" + "&amp;V41)</f>
        <v xml:space="preserve"> = (-1) · c - 2</v>
      </c>
      <c r="V41">
        <f ca="1">D41*L41</f>
        <v>-2</v>
      </c>
    </row>
    <row r="43" spans="1:22" x14ac:dyDescent="0.25">
      <c r="A43">
        <f t="shared" ca="1" si="5"/>
        <v>50</v>
      </c>
      <c r="B43">
        <f t="shared" ca="1" si="6"/>
        <v>0.21072971245574001</v>
      </c>
      <c r="C43">
        <f t="shared" ca="1" si="7"/>
        <v>0</v>
      </c>
      <c r="D43">
        <f ca="1">IF(OR(C43=0,C43=1),2,C43)</f>
        <v>2</v>
      </c>
      <c r="E43">
        <f t="shared" ca="1" si="8"/>
        <v>2</v>
      </c>
      <c r="F43" t="str">
        <f t="shared" ca="1" si="9"/>
        <v>d</v>
      </c>
      <c r="G43" t="str">
        <f ca="1">CHAR(ROUND(RAND()*4+118,0))</f>
        <v>v</v>
      </c>
      <c r="H43">
        <f ca="1">ROUND(RAND()*10-5,0)</f>
        <v>-1</v>
      </c>
      <c r="I43">
        <f ca="1">IF(OR(H43=0,H43=1),2,H43)</f>
        <v>-1</v>
      </c>
      <c r="J43" t="str">
        <f ca="1">IF(I43&gt;0,"+ "&amp;I43,"- "&amp;ABS(I43))</f>
        <v>- 1</v>
      </c>
      <c r="K43">
        <f t="shared" ca="1" si="10"/>
        <v>4</v>
      </c>
      <c r="L43">
        <f ca="1">IF(OR(K43=0,K43=1),2,K43)</f>
        <v>4</v>
      </c>
      <c r="M43" t="str">
        <f t="shared" ca="1" si="11"/>
        <v>+ 4</v>
      </c>
      <c r="N43">
        <f ca="1">L43*D43</f>
        <v>8</v>
      </c>
      <c r="O43" t="str">
        <f t="shared" ca="1" si="12"/>
        <v>+ 8</v>
      </c>
      <c r="Q43" t="str">
        <f ca="1">"("&amp;F43&amp;" "&amp;M43&amp;") · "&amp;E43&amp;" = "</f>
        <v xml:space="preserve">(d + 4) · 2 = </v>
      </c>
      <c r="R43" t="str">
        <f ca="1">D43&amp;F43&amp;" "&amp;O43</f>
        <v>2d + 8</v>
      </c>
      <c r="S43" t="str">
        <f ca="1">IF(L43&gt;0,E43 &amp; " · " &amp; F43 &amp;" + " &amp; E43 &amp;" · " &amp; L43,E43 &amp; " · " &amp; F43 &amp;" - " &amp; E43 &amp;" · " &amp; ABS(L43))</f>
        <v>2 · d + 2 · 4</v>
      </c>
      <c r="U43" t="str">
        <f ca="1">IF(V43&lt;0," = "&amp;E43&amp;" · "&amp;F43&amp;" - " &amp;ABS(V43)," = "&amp;E43&amp;" · "&amp;F43&amp;" + "&amp;V43)</f>
        <v xml:space="preserve"> = 2 · d + 8</v>
      </c>
      <c r="V43">
        <f ca="1">D43*L43</f>
        <v>8</v>
      </c>
    </row>
    <row r="45" spans="1:22" x14ac:dyDescent="0.25">
      <c r="A45">
        <f t="shared" ca="1" si="5"/>
        <v>27</v>
      </c>
      <c r="B45">
        <f t="shared" ca="1" si="6"/>
        <v>0.57899245206289784</v>
      </c>
      <c r="C45">
        <f t="shared" ca="1" si="7"/>
        <v>-5</v>
      </c>
      <c r="D45">
        <f ca="1">IF(OR(C45=0,C45=1),2,C45)</f>
        <v>-5</v>
      </c>
      <c r="E45" t="str">
        <f t="shared" ca="1" si="8"/>
        <v>(-5)</v>
      </c>
      <c r="F45" t="str">
        <f t="shared" ca="1" si="9"/>
        <v>c</v>
      </c>
      <c r="G45" t="str">
        <f ca="1">CHAR(ROUND(RAND()*4+118,0))</f>
        <v>y</v>
      </c>
      <c r="H45">
        <f ca="1">ROUND(RAND()*10-5,0)</f>
        <v>-4</v>
      </c>
      <c r="I45">
        <f ca="1">IF(OR(H45=0,H45=1),2,H45)</f>
        <v>-4</v>
      </c>
      <c r="J45" t="str">
        <f ca="1">IF(I45&gt;0,"+ "&amp;I45,"- "&amp;ABS(I45))</f>
        <v>- 4</v>
      </c>
      <c r="K45">
        <f t="shared" ca="1" si="10"/>
        <v>4</v>
      </c>
      <c r="L45">
        <f ca="1">IF(OR(K45=0,K45=1),2,K45)</f>
        <v>4</v>
      </c>
      <c r="M45" t="str">
        <f t="shared" ca="1" si="11"/>
        <v>+ 4</v>
      </c>
      <c r="N45">
        <f ca="1">L45*D45</f>
        <v>-20</v>
      </c>
      <c r="O45" t="str">
        <f t="shared" ca="1" si="12"/>
        <v>- 20</v>
      </c>
      <c r="Q45" t="str">
        <f ca="1">"("&amp;F45&amp;" "&amp;M45&amp;") · "&amp;E45&amp;" = "</f>
        <v xml:space="preserve">(c + 4) · (-5) = </v>
      </c>
      <c r="R45" t="str">
        <f ca="1">D45&amp;F45&amp;" "&amp;O45</f>
        <v>-5c - 20</v>
      </c>
      <c r="S45" t="str">
        <f ca="1">IF(L45&gt;0,E45 &amp; " · " &amp; F45 &amp;" + " &amp; E45 &amp;" · " &amp; L45,E45 &amp; " · " &amp; F45 &amp;" - " &amp; E45 &amp;" · " &amp; ABS(L45))</f>
        <v>(-5) · c + (-5) · 4</v>
      </c>
      <c r="U45" t="str">
        <f ca="1">IF(V45&lt;0," = "&amp;E45&amp;" · "&amp;F45&amp;" - " &amp;ABS(V45)," = "&amp;E45&amp;" · "&amp;F45&amp;" + "&amp;V45)</f>
        <v xml:space="preserve"> = (-5) · c - 20</v>
      </c>
      <c r="V45">
        <f ca="1">D45*L45</f>
        <v>-20</v>
      </c>
    </row>
    <row r="47" spans="1:22" x14ac:dyDescent="0.25">
      <c r="A47">
        <f t="shared" ca="1" si="5"/>
        <v>45</v>
      </c>
      <c r="B47">
        <f t="shared" ca="1" si="6"/>
        <v>0.30706024560630574</v>
      </c>
      <c r="C47">
        <f t="shared" ca="1" si="7"/>
        <v>0</v>
      </c>
      <c r="D47">
        <f ca="1">IF(OR(C47=0,C47=1),2,C47)</f>
        <v>2</v>
      </c>
      <c r="E47">
        <f t="shared" ca="1" si="8"/>
        <v>2</v>
      </c>
      <c r="F47" t="str">
        <f t="shared" ca="1" si="9"/>
        <v>d</v>
      </c>
      <c r="G47" t="str">
        <f ca="1">CHAR(ROUND(RAND()*4+118,0))</f>
        <v>y</v>
      </c>
      <c r="H47">
        <f ca="1">ROUND(RAND()*10-5,0)</f>
        <v>-4</v>
      </c>
      <c r="I47">
        <f ca="1">IF(OR(H47=0,H47=1),2,H47)</f>
        <v>-4</v>
      </c>
      <c r="J47" t="str">
        <f ca="1">IF(I47&gt;0,"+ "&amp;I47,"- "&amp;ABS(I47))</f>
        <v>- 4</v>
      </c>
      <c r="K47">
        <f t="shared" ca="1" si="10"/>
        <v>4</v>
      </c>
      <c r="L47">
        <f ca="1">IF(OR(K47=0,K47=1),2,K47)</f>
        <v>4</v>
      </c>
      <c r="M47" t="str">
        <f t="shared" ca="1" si="11"/>
        <v>+ 4</v>
      </c>
      <c r="N47">
        <f ca="1">L47*D47</f>
        <v>8</v>
      </c>
      <c r="O47" t="str">
        <f t="shared" ca="1" si="12"/>
        <v>+ 8</v>
      </c>
      <c r="Q47" t="str">
        <f ca="1">"("&amp;F47&amp;" "&amp;M47&amp;") · "&amp;E47&amp;" = "</f>
        <v xml:space="preserve">(d + 4) · 2 = </v>
      </c>
      <c r="R47" t="str">
        <f ca="1">D47&amp;F47&amp;" "&amp;O47</f>
        <v>2d + 8</v>
      </c>
      <c r="S47" t="str">
        <f ca="1">IF(L47&gt;0,E47 &amp; " · " &amp; F47 &amp;" + " &amp; E47 &amp;" · " &amp; L47,E47 &amp; " · " &amp; F47 &amp;" - " &amp; E47 &amp;" · " &amp; ABS(L47))</f>
        <v>2 · d + 2 · 4</v>
      </c>
      <c r="U47" t="str">
        <f ca="1">IF(V47&lt;0," = "&amp;E47&amp;" · "&amp;F47&amp;" - " &amp;ABS(V47)," = "&amp;E47&amp;" · "&amp;F47&amp;" + "&amp;V47)</f>
        <v xml:space="preserve"> = 2 · d + 8</v>
      </c>
      <c r="V47">
        <f ca="1">D47*L47</f>
        <v>8</v>
      </c>
    </row>
    <row r="49" spans="1:22" x14ac:dyDescent="0.25">
      <c r="A49">
        <f t="shared" ca="1" si="5"/>
        <v>13</v>
      </c>
      <c r="B49">
        <f t="shared" ca="1" si="6"/>
        <v>0.80074744842629408</v>
      </c>
      <c r="C49">
        <f t="shared" ca="1" si="7"/>
        <v>0</v>
      </c>
      <c r="D49">
        <f ca="1">IF(OR(C49=0,C49=1),2,C49)</f>
        <v>2</v>
      </c>
      <c r="E49">
        <f t="shared" ca="1" si="8"/>
        <v>2</v>
      </c>
      <c r="F49" t="str">
        <f t="shared" ca="1" si="9"/>
        <v>b</v>
      </c>
      <c r="G49" t="str">
        <f ca="1">CHAR(ROUND(RAND()*4+118,0))</f>
        <v>w</v>
      </c>
      <c r="H49">
        <f ca="1">ROUND(RAND()*10-5,0)</f>
        <v>3</v>
      </c>
      <c r="I49">
        <f ca="1">IF(OR(H49=0,H49=1),2,H49)</f>
        <v>3</v>
      </c>
      <c r="J49" t="str">
        <f ca="1">IF(I49&gt;0,"+ "&amp;I49,"- "&amp;ABS(I49))</f>
        <v>+ 3</v>
      </c>
      <c r="K49">
        <f t="shared" ca="1" si="10"/>
        <v>-4</v>
      </c>
      <c r="L49">
        <f ca="1">IF(OR(K49=0,K49=1),2,K49)</f>
        <v>-4</v>
      </c>
      <c r="M49" t="str">
        <f t="shared" ca="1" si="11"/>
        <v>- 4</v>
      </c>
      <c r="N49">
        <f ca="1">L49*D49</f>
        <v>-8</v>
      </c>
      <c r="O49" t="str">
        <f t="shared" ca="1" si="12"/>
        <v>- 8</v>
      </c>
      <c r="Q49" t="str">
        <f ca="1">"("&amp;F49&amp;" "&amp;M49&amp;") · "&amp;E49&amp;" = "</f>
        <v xml:space="preserve">(b - 4) · 2 = </v>
      </c>
      <c r="R49" t="str">
        <f ca="1">D49&amp;F49&amp;" "&amp;O49</f>
        <v>2b - 8</v>
      </c>
      <c r="S49" t="str">
        <f ca="1">IF(L49&gt;0,E49 &amp; " · " &amp; F49 &amp;" + " &amp; E49 &amp;" · " &amp; L49,E49 &amp; " · " &amp; F49 &amp;" - " &amp; E49 &amp;" · " &amp; ABS(L49))</f>
        <v>2 · b - 2 · 4</v>
      </c>
      <c r="U49" t="str">
        <f ca="1">IF(V49&lt;0," = "&amp;E49&amp;" · "&amp;F49&amp;" - " &amp;ABS(V49)," = "&amp;E49&amp;" · "&amp;F49&amp;" + "&amp;V49)</f>
        <v xml:space="preserve"> = 2 · b - 8</v>
      </c>
      <c r="V49">
        <f ca="1">D49*L49</f>
        <v>-8</v>
      </c>
    </row>
    <row r="51" spans="1:22" x14ac:dyDescent="0.25">
      <c r="A51" s="34" t="s">
        <v>53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x14ac:dyDescent="0.25">
      <c r="A52">
        <f ca="1">RANK(B52,$B$3:$B$137)</f>
        <v>10</v>
      </c>
      <c r="B52">
        <f ca="1">RAND()</f>
        <v>0.85063319628232725</v>
      </c>
      <c r="C52">
        <f ca="1">ROUND(RAND()*10-5,0)</f>
        <v>-4</v>
      </c>
      <c r="D52">
        <f ca="1">IF(OR(C52=0,C52=1),2,C52)</f>
        <v>-4</v>
      </c>
      <c r="E52" t="str">
        <f ca="1">IF(D52&lt;0,"("&amp;D52&amp;")",D52)</f>
        <v>(-4)</v>
      </c>
      <c r="F52" t="str">
        <f ca="1">CHAR(ROUND(RAND()*4+97,0))</f>
        <v>d</v>
      </c>
      <c r="G52" t="str">
        <f ca="1">CHAR(ROUND(RAND()*4+118,0))</f>
        <v>w</v>
      </c>
      <c r="H52">
        <f ca="1">ROUND(RAND()*10-5,0)</f>
        <v>3</v>
      </c>
      <c r="I52">
        <f ca="1">IF(OR(H52=0,H52=1),2,H52)</f>
        <v>3</v>
      </c>
      <c r="J52" t="str">
        <f ca="1">IF(I52&gt;0,"+ "&amp;I52,"- "&amp;ABS(I52))</f>
        <v>+ 3</v>
      </c>
      <c r="K52">
        <f ca="1">ROUND(RAND()*10-5,0)</f>
        <v>-1</v>
      </c>
      <c r="L52">
        <f ca="1">IF(OR(K52=0,K52=1),2,K52)</f>
        <v>-1</v>
      </c>
      <c r="M52" t="str">
        <f ca="1">IF(L52&gt;0,"+ "&amp;L52,"- "&amp;ABS(L52))</f>
        <v>- 1</v>
      </c>
      <c r="N52">
        <f ca="1">L52*D52</f>
        <v>4</v>
      </c>
      <c r="O52" t="str">
        <f ca="1">IF(N52&gt;0,"+ "&amp;N52,"- "&amp;ABS(N52))</f>
        <v>+ 4</v>
      </c>
      <c r="Q52" t="str">
        <f ca="1">E52&amp;" · ("&amp;F52&amp;" "&amp;M52&amp;G52&amp;") = "</f>
        <v xml:space="preserve">(-4) · (d - 1w) = </v>
      </c>
      <c r="R52" t="str">
        <f t="shared" ref="R52:R66" ca="1" si="13">D52&amp;F52&amp;" "&amp;O52&amp;G52</f>
        <v>-4d + 4w</v>
      </c>
      <c r="T52" t="str">
        <f ca="1">IF(L52&gt;0,D52 &amp; " · " &amp; F52 &amp;" + " &amp; E52 &amp;" · " &amp; ABS(L52)&amp;G52,D52 &amp; " · " &amp; F52 &amp;" - " &amp; E52 &amp;" · " &amp; ABS(L52)&amp;G52)</f>
        <v>-4 · d - (-4) · 1w</v>
      </c>
      <c r="U52" t="str">
        <f ca="1">IF(V52&lt;0," = "&amp;E52&amp;" · "&amp;F52&amp;" - " &amp;ABS(V52)," = "&amp;E52&amp;" · "&amp;F52&amp;" + "&amp;V52)</f>
        <v xml:space="preserve"> = (-4) · d + 4</v>
      </c>
      <c r="V52">
        <f t="shared" ref="V52:V58" ca="1" si="14">D52*L52</f>
        <v>4</v>
      </c>
    </row>
    <row r="53" spans="1:22" x14ac:dyDescent="0.25">
      <c r="V53">
        <f t="shared" si="14"/>
        <v>0</v>
      </c>
    </row>
    <row r="54" spans="1:22" x14ac:dyDescent="0.25">
      <c r="A54">
        <f ca="1">RANK(B54,$B$3:$B$137)</f>
        <v>32</v>
      </c>
      <c r="B54">
        <f ca="1">RAND()</f>
        <v>0.49036700997448612</v>
      </c>
      <c r="C54">
        <f ca="1">ROUND(RAND()*10-5,0)</f>
        <v>2</v>
      </c>
      <c r="D54">
        <f ca="1">IF(OR(C54=0,C54=1),2,C54)</f>
        <v>2</v>
      </c>
      <c r="E54">
        <f ca="1">IF(D54&lt;0,"("&amp;D54&amp;")",D54)</f>
        <v>2</v>
      </c>
      <c r="F54" t="str">
        <f ca="1">CHAR(ROUND(RAND()*4+97,0))</f>
        <v>a</v>
      </c>
      <c r="G54" t="str">
        <f ca="1">CHAR(ROUND(RAND()*4+118,0))</f>
        <v>v</v>
      </c>
      <c r="H54">
        <f ca="1">ROUND(RAND()*10-5,0)</f>
        <v>3</v>
      </c>
      <c r="I54">
        <f ca="1">IF(OR(H54=0,H54=1),2,H54)</f>
        <v>3</v>
      </c>
      <c r="J54" t="str">
        <f ca="1">IF(I54&gt;0,"+ "&amp;I54,"- "&amp;ABS(I54))</f>
        <v>+ 3</v>
      </c>
      <c r="K54">
        <f ca="1">ROUND(RAND()*10-5,0)</f>
        <v>0</v>
      </c>
      <c r="L54">
        <f ca="1">IF(OR(K54=0,K54=1),2,K54)</f>
        <v>2</v>
      </c>
      <c r="M54" t="str">
        <f ca="1">IF(L54&gt;0,"+ "&amp;L54,"- "&amp;ABS(L54))</f>
        <v>+ 2</v>
      </c>
      <c r="N54">
        <f t="shared" ref="N54:N66" ca="1" si="15">L54*D54</f>
        <v>4</v>
      </c>
      <c r="O54" t="str">
        <f ca="1">IF(N54&gt;0,"+ "&amp;N54,"- "&amp;ABS(N54))</f>
        <v>+ 4</v>
      </c>
      <c r="Q54" t="str">
        <f ca="1">E54&amp;" · ("&amp;F54&amp;" "&amp;M54&amp;G54&amp;") = "</f>
        <v xml:space="preserve">2 · (a + 2v) = </v>
      </c>
      <c r="R54" t="str">
        <f t="shared" ca="1" si="13"/>
        <v>2a + 4v</v>
      </c>
      <c r="T54" t="str">
        <f ca="1">IF(L54&gt;0,D54 &amp; " · " &amp; F54 &amp;" + " &amp; E54 &amp;" · " &amp; ABS(L54)&amp;G54,D54 &amp; " · " &amp; F54 &amp;" - " &amp; E54 &amp;" · " &amp; ABS(L54)&amp;G54)</f>
        <v>2 · a + 2 · 2v</v>
      </c>
      <c r="U54" t="str">
        <f ca="1">IF(V54&lt;0," = "&amp;E54&amp;" · "&amp;F54&amp;" - " &amp;ABS(V54)," = "&amp;E54&amp;" · "&amp;F54&amp;" + "&amp;V54)</f>
        <v xml:space="preserve"> = 2 · a + 4</v>
      </c>
      <c r="V54">
        <f t="shared" ca="1" si="14"/>
        <v>4</v>
      </c>
    </row>
    <row r="55" spans="1:22" x14ac:dyDescent="0.25">
      <c r="V55">
        <f t="shared" si="14"/>
        <v>0</v>
      </c>
    </row>
    <row r="56" spans="1:22" x14ac:dyDescent="0.25">
      <c r="A56">
        <f ca="1">RANK(B56,$B$3:$B$137)</f>
        <v>9</v>
      </c>
      <c r="B56">
        <f ca="1">RAND()</f>
        <v>0.86327225821435993</v>
      </c>
      <c r="C56">
        <f ca="1">ROUND(RAND()*10-5,0)</f>
        <v>1</v>
      </c>
      <c r="D56">
        <f ca="1">IF(OR(C56=0,C56=1),2,C56)</f>
        <v>2</v>
      </c>
      <c r="E56">
        <f ca="1">IF(D56&lt;0,"("&amp;D56&amp;")",D56)</f>
        <v>2</v>
      </c>
      <c r="F56" t="str">
        <f ca="1">CHAR(ROUND(RAND()*4+97,0))</f>
        <v>b</v>
      </c>
      <c r="G56" t="str">
        <f ca="1">CHAR(ROUND(RAND()*4+118,0))</f>
        <v>x</v>
      </c>
      <c r="H56">
        <f ca="1">ROUND(RAND()*10-5,0)</f>
        <v>3</v>
      </c>
      <c r="I56">
        <f ca="1">IF(OR(H56=0,H56=1),2,H56)</f>
        <v>3</v>
      </c>
      <c r="J56" t="str">
        <f ca="1">IF(I56&gt;0,"+ "&amp;I56,"- "&amp;ABS(I56))</f>
        <v>+ 3</v>
      </c>
      <c r="K56">
        <f ca="1">ROUND(RAND()*10-5,0)</f>
        <v>-3</v>
      </c>
      <c r="L56">
        <f ca="1">IF(OR(K56=0,K56=1),2,K56)</f>
        <v>-3</v>
      </c>
      <c r="M56" t="str">
        <f ca="1">IF(L56&gt;0,"+ "&amp;L56,"- "&amp;ABS(L56))</f>
        <v>- 3</v>
      </c>
      <c r="N56">
        <f t="shared" ca="1" si="15"/>
        <v>-6</v>
      </c>
      <c r="O56" t="str">
        <f ca="1">IF(N56&gt;0,"+ "&amp;N56,"- "&amp;ABS(N56))</f>
        <v>- 6</v>
      </c>
      <c r="Q56" t="str">
        <f ca="1">E56&amp;" · ("&amp;F56&amp;" "&amp;M56&amp;G56&amp;") = "</f>
        <v xml:space="preserve">2 · (b - 3x) = </v>
      </c>
      <c r="R56" t="str">
        <f t="shared" ca="1" si="13"/>
        <v>2b - 6x</v>
      </c>
      <c r="T56" t="str">
        <f ca="1">IF(L56&gt;0,D56 &amp; " · " &amp; F56 &amp;" + " &amp; E56 &amp;" · ",D56 &amp; " · " &amp; F56 &amp;" - " &amp; E56 &amp;" · " )</f>
        <v xml:space="preserve">2 · b - 2 · </v>
      </c>
      <c r="U56" t="str">
        <f ca="1">IF(V56&lt;0," = "&amp;E56&amp;" · "&amp;F56&amp;" - " &amp;ABS(V56)," = "&amp;E56&amp;" · "&amp;F56&amp;" + "&amp;V56)</f>
        <v xml:space="preserve"> = 2 · b - 6</v>
      </c>
      <c r="V56">
        <f t="shared" ca="1" si="14"/>
        <v>-6</v>
      </c>
    </row>
    <row r="57" spans="1:22" x14ac:dyDescent="0.25">
      <c r="V57">
        <f t="shared" si="14"/>
        <v>0</v>
      </c>
    </row>
    <row r="58" spans="1:22" x14ac:dyDescent="0.25">
      <c r="A58">
        <f ca="1">RANK(B58,$B$3:$B$137)</f>
        <v>19</v>
      </c>
      <c r="B58">
        <f ca="1">RAND()</f>
        <v>0.68162916368060456</v>
      </c>
      <c r="C58">
        <f ca="1">ROUND(RAND()*10-5,0)</f>
        <v>-1</v>
      </c>
      <c r="D58">
        <f ca="1">IF(OR(C58=0,C58=1),2,C58)</f>
        <v>-1</v>
      </c>
      <c r="E58" t="str">
        <f ca="1">IF(D58&lt;0,"("&amp;D58&amp;")",D58)</f>
        <v>(-1)</v>
      </c>
      <c r="F58" t="str">
        <f ca="1">CHAR(ROUND(RAND()*4+97,0))</f>
        <v>e</v>
      </c>
      <c r="G58" t="str">
        <f ca="1">CHAR(ROUND(RAND()*4+118,0))</f>
        <v>x</v>
      </c>
      <c r="H58">
        <f ca="1">ROUND(RAND()*10-5,0)</f>
        <v>1</v>
      </c>
      <c r="I58">
        <f ca="1">IF(OR(H58=0,H58=1),2,H58)</f>
        <v>2</v>
      </c>
      <c r="J58" t="str">
        <f ca="1">IF(I58&gt;0,"+ "&amp;I58,"- "&amp;ABS(I58))</f>
        <v>+ 2</v>
      </c>
      <c r="K58">
        <f ca="1">ROUND(RAND()*10-5,0)</f>
        <v>1</v>
      </c>
      <c r="L58">
        <f ca="1">IF(OR(K58=0,K58=1),2,K58)</f>
        <v>2</v>
      </c>
      <c r="M58" t="str">
        <f ca="1">IF(L58&gt;0,"+ "&amp;L58,"- "&amp;ABS(L58))</f>
        <v>+ 2</v>
      </c>
      <c r="N58">
        <f t="shared" ca="1" si="15"/>
        <v>-2</v>
      </c>
      <c r="O58" t="str">
        <f ca="1">IF(N58&gt;0,"+ "&amp;N58,"- "&amp;ABS(N58))</f>
        <v>- 2</v>
      </c>
      <c r="Q58" t="str">
        <f ca="1">E58&amp;" · ("&amp;F58&amp;" "&amp;M58&amp;G58&amp;") = "</f>
        <v xml:space="preserve">(-1) · (e + 2x) = </v>
      </c>
      <c r="R58" t="str">
        <f t="shared" ca="1" si="13"/>
        <v>-1e - 2x</v>
      </c>
      <c r="T58" t="str">
        <f ca="1">IF(L58&gt;0,D58 &amp; " · "  &amp;" + " &amp; E58 &amp;" · ",D58 &amp; " · " &amp;" - " &amp; E58 &amp;" · " )</f>
        <v xml:space="preserve">-1 ·  + (-1) · </v>
      </c>
      <c r="U58" t="str">
        <f ca="1">IF(V58&lt;0," = "&amp;E58&amp;" · "&amp;F58&amp;" - " &amp;ABS(V58)," = "&amp;E58&amp;" · "&amp;F58&amp;" + "&amp;V58)</f>
        <v xml:space="preserve"> = (-1) · e - 2</v>
      </c>
      <c r="V58">
        <f t="shared" ca="1" si="14"/>
        <v>-2</v>
      </c>
    </row>
    <row r="60" spans="1:22" x14ac:dyDescent="0.25">
      <c r="A60">
        <f ca="1">RANK(B60,$B$3:$B$137)</f>
        <v>11</v>
      </c>
      <c r="B60">
        <f ca="1">RAND()</f>
        <v>0.84598599402457941</v>
      </c>
      <c r="C60">
        <f ca="1">ROUND(RAND()*10-5,0)</f>
        <v>-4</v>
      </c>
      <c r="D60">
        <f ca="1">IF(OR(C60=0,C60=1),2,C60)</f>
        <v>-4</v>
      </c>
      <c r="E60" t="str">
        <f ca="1">IF(D60&lt;0,"("&amp;D60&amp;")",D60)</f>
        <v>(-4)</v>
      </c>
      <c r="F60" t="str">
        <f ca="1">CHAR(ROUND(RAND()*4+97,0))</f>
        <v>b</v>
      </c>
      <c r="G60" t="str">
        <f ca="1">CHAR(ROUND(RAND()*4+118,0))</f>
        <v>x</v>
      </c>
      <c r="H60">
        <f ca="1">ROUND(RAND()*10-5,0)</f>
        <v>-3</v>
      </c>
      <c r="I60">
        <f ca="1">IF(OR(H60=0,H60=1),2,H60)</f>
        <v>-3</v>
      </c>
      <c r="J60" t="str">
        <f ca="1">IF(I60&gt;0,"+ "&amp;I60,"- "&amp;ABS(I60))</f>
        <v>- 3</v>
      </c>
      <c r="K60">
        <f ca="1">ROUND(RAND()*10-5,0)</f>
        <v>2</v>
      </c>
      <c r="L60">
        <f ca="1">IF(OR(K60=0,K60=1),2,K60)</f>
        <v>2</v>
      </c>
      <c r="M60" t="str">
        <f ca="1">IF(L60&gt;0,"+ "&amp;L60,"- "&amp;ABS(L60))</f>
        <v>+ 2</v>
      </c>
      <c r="N60">
        <f t="shared" ca="1" si="15"/>
        <v>-8</v>
      </c>
      <c r="O60" t="str">
        <f ca="1">IF(N60&gt;0,"+ "&amp;N60,"- "&amp;ABS(N60))</f>
        <v>- 8</v>
      </c>
      <c r="Q60" t="str">
        <f ca="1">"("&amp;F60&amp;" "&amp;M60&amp;G60&amp;") · "&amp;E60&amp;" = "</f>
        <v xml:space="preserve">(b + 2x) · (-4) = </v>
      </c>
      <c r="R60" t="str">
        <f t="shared" ca="1" si="13"/>
        <v>-4b - 8x</v>
      </c>
      <c r="T60" t="str">
        <f ca="1">IF(L60&gt;0,D60 &amp; " · "  &amp;" + ",D60 &amp; " · " &amp;" - "  )</f>
        <v xml:space="preserve">-4 ·  + </v>
      </c>
      <c r="U60" t="str">
        <f ca="1">IF(V60&lt;0," = "&amp;E60&amp;" · "&amp;F60&amp;" - " &amp;ABS(V60)," = "&amp;E60&amp;" · "&amp;F60&amp;" + "&amp;V60)</f>
        <v xml:space="preserve"> = (-4) · b - 8</v>
      </c>
      <c r="V60">
        <f ca="1">D60*L60</f>
        <v>-8</v>
      </c>
    </row>
    <row r="61" spans="1:22" x14ac:dyDescent="0.25">
      <c r="V61">
        <f t="shared" ref="V61:V70" si="16">D61*L61</f>
        <v>0</v>
      </c>
    </row>
    <row r="62" spans="1:22" x14ac:dyDescent="0.25">
      <c r="A62">
        <f ca="1">RANK(B62,$B$3:$B$137)</f>
        <v>33</v>
      </c>
      <c r="B62">
        <f ca="1">RAND()</f>
        <v>0.48676178740248055</v>
      </c>
      <c r="C62">
        <f ca="1">ROUND(RAND()*10-5,0)</f>
        <v>0</v>
      </c>
      <c r="D62">
        <f ca="1">IF(OR(C62=0,C62=1),2,C62)</f>
        <v>2</v>
      </c>
      <c r="E62">
        <f ca="1">IF(D62&lt;0,"("&amp;D62&amp;")",D62)</f>
        <v>2</v>
      </c>
      <c r="F62" t="str">
        <f ca="1">CHAR(ROUND(RAND()*4+97,0))</f>
        <v>a</v>
      </c>
      <c r="G62" t="str">
        <f ca="1">CHAR(ROUND(RAND()*4+118,0))</f>
        <v>x</v>
      </c>
      <c r="H62">
        <f ca="1">ROUND(RAND()*10-5,0)</f>
        <v>-2</v>
      </c>
      <c r="I62">
        <f ca="1">IF(OR(H62=0,H62=1),2,H62)</f>
        <v>-2</v>
      </c>
      <c r="J62" t="str">
        <f ca="1">IF(I62&gt;0,"+ "&amp;I62,"- "&amp;ABS(I62))</f>
        <v>- 2</v>
      </c>
      <c r="K62">
        <f ca="1">ROUND(RAND()*10-5,0)</f>
        <v>1</v>
      </c>
      <c r="L62">
        <f ca="1">IF(OR(K62=0,K62=1),2,K62)</f>
        <v>2</v>
      </c>
      <c r="M62" t="str">
        <f ca="1">IF(L62&gt;0,"+ "&amp;L62,"- "&amp;ABS(L62))</f>
        <v>+ 2</v>
      </c>
      <c r="N62">
        <f t="shared" ca="1" si="15"/>
        <v>4</v>
      </c>
      <c r="O62" t="str">
        <f ca="1">IF(N62&gt;0,"+ "&amp;N62,"- "&amp;ABS(N62))</f>
        <v>+ 4</v>
      </c>
      <c r="Q62" t="str">
        <f ca="1">"("&amp;F62&amp;" "&amp;M62&amp;G62&amp;") · "&amp;E62&amp;" = "</f>
        <v xml:space="preserve">(a + 2x) · 2 = </v>
      </c>
      <c r="R62" t="str">
        <f t="shared" ca="1" si="13"/>
        <v>2a + 4x</v>
      </c>
      <c r="T62">
        <f ca="1">IF(L62&gt;0,D62,D62   )</f>
        <v>2</v>
      </c>
      <c r="U62" t="str">
        <f ca="1">IF(V62&lt;0," = "&amp;E62&amp;" · "&amp;F62&amp;" - " &amp;ABS(V62)," = "&amp;E62&amp;" · "&amp;F62&amp;" + "&amp;V62)</f>
        <v xml:space="preserve"> = 2 · a + 4</v>
      </c>
      <c r="V62">
        <f t="shared" ca="1" si="16"/>
        <v>4</v>
      </c>
    </row>
    <row r="63" spans="1:22" x14ac:dyDescent="0.25">
      <c r="V63">
        <f t="shared" si="16"/>
        <v>0</v>
      </c>
    </row>
    <row r="64" spans="1:22" x14ac:dyDescent="0.25">
      <c r="A64">
        <f ca="1">RANK(B64,$B$3:$B$137)</f>
        <v>5</v>
      </c>
      <c r="B64">
        <f ca="1">RAND()</f>
        <v>0.91179967661946315</v>
      </c>
      <c r="C64">
        <f ca="1">ROUND(RAND()*10-5,0)</f>
        <v>3</v>
      </c>
      <c r="D64">
        <f ca="1">IF(OR(C64=0,C64=1),2,C64)</f>
        <v>3</v>
      </c>
      <c r="E64">
        <f ca="1">IF(D64&lt;0,"("&amp;D64&amp;")",D64)</f>
        <v>3</v>
      </c>
      <c r="F64" t="str">
        <f ca="1">CHAR(ROUND(RAND()*4+97,0))</f>
        <v>c</v>
      </c>
      <c r="G64" t="str">
        <f ca="1">CHAR(ROUND(RAND()*4+118,0))</f>
        <v>w</v>
      </c>
      <c r="H64">
        <f ca="1">ROUND(RAND()*10-5,0)</f>
        <v>4</v>
      </c>
      <c r="I64">
        <f ca="1">IF(OR(H64=0,H64=1),2,H64)</f>
        <v>4</v>
      </c>
      <c r="J64" t="str">
        <f ca="1">IF(I64&gt;0,"+ "&amp;I64,"- "&amp;ABS(I64))</f>
        <v>+ 4</v>
      </c>
      <c r="K64">
        <f ca="1">ROUND(RAND()*10-5,0)</f>
        <v>3</v>
      </c>
      <c r="L64">
        <f ca="1">IF(OR(K64=0,K64=1),2,K64)</f>
        <v>3</v>
      </c>
      <c r="M64" t="str">
        <f ca="1">IF(L64&gt;0,"+ "&amp;L64,"- "&amp;ABS(L64))</f>
        <v>+ 3</v>
      </c>
      <c r="N64">
        <f t="shared" ca="1" si="15"/>
        <v>9</v>
      </c>
      <c r="O64" t="str">
        <f ca="1">IF(N64&gt;0,"+ "&amp;N64,"- "&amp;ABS(N64))</f>
        <v>+ 9</v>
      </c>
      <c r="Q64" t="str">
        <f ca="1">"("&amp;F64&amp;" "&amp;M64&amp;G64&amp;") · "&amp;E64&amp;" = "</f>
        <v xml:space="preserve">(c + 3w) · 3 = </v>
      </c>
      <c r="R64" t="str">
        <f t="shared" ca="1" si="13"/>
        <v>3c + 9w</v>
      </c>
      <c r="T64" t="str">
        <f ca="1">IF(L64&gt;0,D64 &amp; " · " &amp; F64 &amp;" + " &amp; E64 &amp;" · " &amp; ABS(L64)&amp;G64,D64 &amp; " · " &amp; F64 &amp;" - " &amp; E64 &amp;" · " &amp; ABS(L64)&amp;G64)</f>
        <v>3 · c + 3 · 3w</v>
      </c>
      <c r="U64" t="str">
        <f ca="1">IF(V64&lt;0," = "&amp;E64&amp;" · "&amp;F64&amp;" - " &amp;ABS(V64)," = "&amp;E64&amp;" · "&amp;F64&amp;" + "&amp;V64)</f>
        <v xml:space="preserve"> = 3 · c + 9</v>
      </c>
      <c r="V64">
        <f t="shared" ca="1" si="16"/>
        <v>9</v>
      </c>
    </row>
    <row r="65" spans="1:22" x14ac:dyDescent="0.25">
      <c r="V65">
        <f t="shared" si="16"/>
        <v>0</v>
      </c>
    </row>
    <row r="66" spans="1:22" x14ac:dyDescent="0.25">
      <c r="A66">
        <f ca="1">RANK(B66,$B$3:$B$137)</f>
        <v>8</v>
      </c>
      <c r="B66">
        <f ca="1">RAND()</f>
        <v>0.8878978770514061</v>
      </c>
      <c r="C66">
        <f ca="1">ROUND(RAND()*10-5,0)</f>
        <v>-4</v>
      </c>
      <c r="D66">
        <f ca="1">IF(OR(C66=0,C66=1),2,C66)</f>
        <v>-4</v>
      </c>
      <c r="E66" t="str">
        <f ca="1">IF(D66&lt;0,"("&amp;D66&amp;")",D66)</f>
        <v>(-4)</v>
      </c>
      <c r="F66" t="str">
        <f ca="1">CHAR(ROUND(RAND()*4+97,0))</f>
        <v>a</v>
      </c>
      <c r="G66" t="str">
        <f ca="1">CHAR(ROUND(RAND()*4+118,0))</f>
        <v>x</v>
      </c>
      <c r="H66">
        <f ca="1">ROUND(RAND()*10-5,0)</f>
        <v>-3</v>
      </c>
      <c r="I66">
        <f ca="1">IF(OR(H66=0,H66=1),2,H66)</f>
        <v>-3</v>
      </c>
      <c r="J66" t="str">
        <f ca="1">IF(I66&gt;0,"+ "&amp;I66,"- "&amp;ABS(I66))</f>
        <v>- 3</v>
      </c>
      <c r="K66">
        <f ca="1">ROUND(RAND()*10-5,0)</f>
        <v>0</v>
      </c>
      <c r="L66">
        <f ca="1">IF(OR(K66=0,K66=1),2,K66)</f>
        <v>2</v>
      </c>
      <c r="M66" t="str">
        <f ca="1">IF(L66&gt;0,"+ "&amp;L66,"- "&amp;ABS(L66))</f>
        <v>+ 2</v>
      </c>
      <c r="N66">
        <f t="shared" ca="1" si="15"/>
        <v>-8</v>
      </c>
      <c r="O66" t="str">
        <f ca="1">IF(N66&gt;0,"+ "&amp;N66,"- "&amp;ABS(N66))</f>
        <v>- 8</v>
      </c>
      <c r="Q66" t="str">
        <f ca="1">"("&amp;F66&amp;" "&amp;M66&amp;G66&amp;") · "&amp;E66&amp;" = "</f>
        <v xml:space="preserve">(a + 2x) · (-4) = </v>
      </c>
      <c r="R66" t="str">
        <f t="shared" ca="1" si="13"/>
        <v>-4a - 8x</v>
      </c>
      <c r="T66" t="str">
        <f ca="1">IF(L17&gt;0,D66 &amp; " · " &amp; F66 &amp;" + " &amp; E66 &amp;" · " &amp; L66&amp;G66,D66 &amp; " · " &amp; F66 &amp;" - " &amp; E66 &amp;" · " &amp; L66&amp;G66)</f>
        <v>-4 · a + (-4) · 2x</v>
      </c>
      <c r="U66" t="str">
        <f ca="1">IF(V66&lt;0," = "&amp;E66&amp;" · "&amp;F66&amp;" - " &amp;ABS(V66)," = "&amp;E66&amp;" · "&amp;F66&amp;" + "&amp;V66)</f>
        <v xml:space="preserve"> = (-4) · a - 8</v>
      </c>
      <c r="V66">
        <f t="shared" ca="1" si="16"/>
        <v>-8</v>
      </c>
    </row>
    <row r="67" spans="1:22" x14ac:dyDescent="0.25">
      <c r="V67">
        <f t="shared" si="16"/>
        <v>0</v>
      </c>
    </row>
    <row r="68" spans="1:22" x14ac:dyDescent="0.25">
      <c r="A68">
        <f ca="1">RANK(B68,$B$3:$B$137)</f>
        <v>35</v>
      </c>
      <c r="B68">
        <f ca="1">RAND()</f>
        <v>0.46153543540981068</v>
      </c>
      <c r="C68">
        <f ca="1">ROUND(RAND()*10-5,0)</f>
        <v>-3</v>
      </c>
      <c r="D68">
        <f ca="1">IF(OR(C68=0,C68=1),2,C68)</f>
        <v>-3</v>
      </c>
      <c r="E68" t="str">
        <f ca="1">IF(D68&lt;0,"("&amp;D68&amp;")",D68)</f>
        <v>(-3)</v>
      </c>
      <c r="F68" t="str">
        <f ca="1">CHAR(ROUND(RAND()*4+97,0))</f>
        <v>e</v>
      </c>
      <c r="G68" t="str">
        <f ca="1">CHAR(ROUND(RAND()*4+118,0))</f>
        <v>y</v>
      </c>
      <c r="H68">
        <f ca="1">ROUND(RAND()*10-5,0)</f>
        <v>-4</v>
      </c>
      <c r="I68">
        <f ca="1">IF(OR(H68=0,H68=1),2,H68)</f>
        <v>-4</v>
      </c>
      <c r="J68" t="str">
        <f ca="1">IF(I68&gt;0,"+ "&amp;I68,"- "&amp;ABS(I68))</f>
        <v>- 4</v>
      </c>
      <c r="K68">
        <f ca="1">ROUND(RAND()*10-5,0)</f>
        <v>-1</v>
      </c>
      <c r="L68">
        <f ca="1">IF(OR(K68=0,K68=1),2,K68)</f>
        <v>-1</v>
      </c>
      <c r="M68" t="str">
        <f ca="1">IF(L68&gt;0,"+ "&amp;L68,"- "&amp;ABS(L68))</f>
        <v>- 1</v>
      </c>
      <c r="N68">
        <f ca="1">L68*D68</f>
        <v>3</v>
      </c>
      <c r="O68" t="str">
        <f ca="1">IF(N68&gt;0,"+ "&amp;N68,"- "&amp;ABS(N68))</f>
        <v>+ 3</v>
      </c>
      <c r="P68">
        <f ca="1">D68*I68</f>
        <v>12</v>
      </c>
      <c r="Q68" t="str">
        <f ca="1">E68&amp;" · ("&amp;I68&amp;F68&amp;" "&amp;M68&amp;") = "</f>
        <v xml:space="preserve">(-3) · (-4e - 1) = </v>
      </c>
      <c r="R68" t="str">
        <f t="shared" ref="R68:R82" ca="1" si="17">P68&amp;F68&amp;" "&amp;O68</f>
        <v>12e + 3</v>
      </c>
      <c r="T68" t="str">
        <f ca="1">E68 &amp; " · " &amp;H68&amp; F68 &amp;" + " &amp; E68 &amp;" · " &amp; L68</f>
        <v>(-3) · -4e + (-3) · -1</v>
      </c>
      <c r="U68" t="str">
        <f ca="1">IF(V68&lt;0," = "&amp;E68&amp;" · "&amp;F68&amp;" - " &amp;ABS(V68)," = "&amp;E68&amp;" · "&amp;F68&amp;" + "&amp;V68)</f>
        <v xml:space="preserve"> = (-3) · e + 3</v>
      </c>
      <c r="V68">
        <f t="shared" ca="1" si="16"/>
        <v>3</v>
      </c>
    </row>
    <row r="69" spans="1:22" x14ac:dyDescent="0.25">
      <c r="V69">
        <f t="shared" si="16"/>
        <v>0</v>
      </c>
    </row>
    <row r="70" spans="1:22" x14ac:dyDescent="0.25">
      <c r="A70">
        <f ca="1">RANK(B70,$B$3:$B$137)</f>
        <v>55</v>
      </c>
      <c r="B70">
        <f ca="1">RAND()</f>
        <v>0.11805906035568414</v>
      </c>
      <c r="C70">
        <f ca="1">ROUND(RAND()*10-5,0)</f>
        <v>-1</v>
      </c>
      <c r="D70">
        <f ca="1">IF(OR(C70=0,C70=1),2,C70)</f>
        <v>-1</v>
      </c>
      <c r="E70" t="str">
        <f ca="1">IF(D70&lt;0,"("&amp;D70&amp;")",D70)</f>
        <v>(-1)</v>
      </c>
      <c r="F70" t="str">
        <f ca="1">CHAR(ROUND(RAND()*4+97,0))</f>
        <v>b</v>
      </c>
      <c r="G70" t="str">
        <f ca="1">CHAR(ROUND(RAND()*4+118,0))</f>
        <v>x</v>
      </c>
      <c r="H70">
        <f ca="1">ROUND(RAND()*10-5,0)</f>
        <v>0</v>
      </c>
      <c r="I70">
        <f ca="1">IF(OR(H70=0,H70=1),2,H70)</f>
        <v>2</v>
      </c>
      <c r="J70" t="str">
        <f ca="1">IF(I70&gt;0,"+ "&amp;I70,"- "&amp;ABS(I70))</f>
        <v>+ 2</v>
      </c>
      <c r="K70">
        <f ca="1">ROUND(RAND()*10-5,0)</f>
        <v>4</v>
      </c>
      <c r="L70">
        <f ca="1">IF(OR(K70=0,K70=1),2,K70)</f>
        <v>4</v>
      </c>
      <c r="M70" t="str">
        <f ca="1">IF(L70&gt;0,"+ "&amp;L70,"- "&amp;ABS(L70))</f>
        <v>+ 4</v>
      </c>
      <c r="N70">
        <f t="shared" ref="N70:N82" ca="1" si="18">L70*D70</f>
        <v>-4</v>
      </c>
      <c r="O70" t="str">
        <f ca="1">IF(N70&gt;0,"+ "&amp;N70,"- "&amp;ABS(N70))</f>
        <v>- 4</v>
      </c>
      <c r="P70">
        <f ca="1">D70*I70</f>
        <v>-2</v>
      </c>
      <c r="Q70" t="str">
        <f ca="1">E70&amp;" · ("&amp;I70&amp;F70&amp;" "&amp;M70&amp;") = "</f>
        <v xml:space="preserve">(-1) · (2b + 4) = </v>
      </c>
      <c r="R70" t="str">
        <f t="shared" ca="1" si="17"/>
        <v>-2b - 4</v>
      </c>
      <c r="T70" t="str">
        <f ca="1">E70 &amp; " · " &amp;H70&amp; F70 &amp;" + " &amp; E70 &amp;" · " &amp; L70</f>
        <v>(-1) · 0b + (-1) · 4</v>
      </c>
      <c r="U70" t="str">
        <f ca="1">IF(V70&lt;0," = "&amp;E70&amp;" · "&amp;F70&amp;" - " &amp;ABS(V70)," = "&amp;E70&amp;" · "&amp;F70&amp;" + "&amp;V70)</f>
        <v xml:space="preserve"> = (-1) · b - 4</v>
      </c>
      <c r="V70">
        <f t="shared" ca="1" si="16"/>
        <v>-4</v>
      </c>
    </row>
    <row r="72" spans="1:22" x14ac:dyDescent="0.25">
      <c r="A72">
        <f ca="1">RANK(B72,$B$3:$B$137)</f>
        <v>49</v>
      </c>
      <c r="B72">
        <f ca="1">RAND()</f>
        <v>0.21927533139165156</v>
      </c>
      <c r="C72">
        <f ca="1">ROUND(RAND()*10-5,0)</f>
        <v>-2</v>
      </c>
      <c r="D72">
        <f ca="1">IF(OR(C72=0,C72=1),2,C72)</f>
        <v>-2</v>
      </c>
      <c r="E72" t="str">
        <f ca="1">IF(D72&lt;0,"("&amp;D72&amp;")",D72)</f>
        <v>(-2)</v>
      </c>
      <c r="F72" t="str">
        <f ca="1">CHAR(ROUND(RAND()*4+97,0))</f>
        <v>c</v>
      </c>
      <c r="G72" t="str">
        <f ca="1">CHAR(ROUND(RAND()*4+118,0))</f>
        <v>x</v>
      </c>
      <c r="H72">
        <f ca="1">ROUND(RAND()*10-5,0)</f>
        <v>-1</v>
      </c>
      <c r="I72">
        <f ca="1">IF(OR(H72=0,H72=1),2,H72)</f>
        <v>-1</v>
      </c>
      <c r="J72" t="str">
        <f ca="1">IF(I72&gt;0,"+ "&amp;I72,"- "&amp;ABS(I72))</f>
        <v>- 1</v>
      </c>
      <c r="K72">
        <f ca="1">ROUND(RAND()*10-5,0)</f>
        <v>0</v>
      </c>
      <c r="L72">
        <f ca="1">IF(OR(K72=0,K72=1),2,K72)</f>
        <v>2</v>
      </c>
      <c r="M72" t="str">
        <f ca="1">IF(L72&gt;0,"+ "&amp;L72,"- "&amp;ABS(L72))</f>
        <v>+ 2</v>
      </c>
      <c r="N72">
        <f t="shared" ca="1" si="18"/>
        <v>-4</v>
      </c>
      <c r="O72" t="str">
        <f ca="1">IF(N72&gt;0,"+ "&amp;N72,"- "&amp;ABS(N72))</f>
        <v>- 4</v>
      </c>
      <c r="P72">
        <f ca="1">D72*I72</f>
        <v>2</v>
      </c>
      <c r="Q72" t="str">
        <f ca="1">E72&amp;" · ("&amp;I72&amp;F72&amp;" "&amp;M72&amp;") = "</f>
        <v xml:space="preserve">(-2) · (-1c + 2) = </v>
      </c>
      <c r="R72" t="str">
        <f t="shared" ca="1" si="17"/>
        <v>2c - 4</v>
      </c>
      <c r="T72" t="str">
        <f ca="1">E72 &amp; " · " &amp;H72&amp; F72 &amp;" + " &amp; E72 &amp;" · " &amp; L72</f>
        <v>(-2) · -1c + (-2) · 2</v>
      </c>
      <c r="U72" t="str">
        <f ca="1">IF(V72&lt;0," = "&amp;E72&amp;" · "&amp;F72&amp;" - " &amp;ABS(V72)," = "&amp;E72&amp;" · "&amp;F72&amp;" + "&amp;V72)</f>
        <v xml:space="preserve"> = (-2) · c - 4</v>
      </c>
      <c r="V72">
        <f ca="1">D72*L72</f>
        <v>-4</v>
      </c>
    </row>
    <row r="73" spans="1:22" x14ac:dyDescent="0.25">
      <c r="V73">
        <f t="shared" ref="V73:V82" si="19">D73*L73</f>
        <v>0</v>
      </c>
    </row>
    <row r="74" spans="1:22" x14ac:dyDescent="0.25">
      <c r="A74">
        <f ca="1">RANK(B74,$B$3:$B$137)</f>
        <v>56</v>
      </c>
      <c r="B74">
        <f ca="1">RAND()</f>
        <v>8.3098920339269022E-2</v>
      </c>
      <c r="C74">
        <f ca="1">ROUND(RAND()*10-5,0)</f>
        <v>-4</v>
      </c>
      <c r="D74">
        <f ca="1">IF(OR(C74=0,C74=1),2,C74)</f>
        <v>-4</v>
      </c>
      <c r="E74" t="str">
        <f ca="1">IF(D74&lt;0,"("&amp;D74&amp;")",D74)</f>
        <v>(-4)</v>
      </c>
      <c r="F74" t="str">
        <f ca="1">CHAR(ROUND(RAND()*4+97,0))</f>
        <v>c</v>
      </c>
      <c r="G74" t="str">
        <f ca="1">CHAR(ROUND(RAND()*4+118,0))</f>
        <v>y</v>
      </c>
      <c r="H74">
        <f ca="1">ROUND(RAND()*10-5,0)</f>
        <v>4</v>
      </c>
      <c r="I74">
        <f ca="1">IF(OR(H74=0,H74=1),2,H74)</f>
        <v>4</v>
      </c>
      <c r="J74" t="str">
        <f ca="1">IF(I74&gt;0,"+ "&amp;I74,"- "&amp;ABS(I74))</f>
        <v>+ 4</v>
      </c>
      <c r="K74">
        <f ca="1">ROUND(RAND()*10-5,0)</f>
        <v>2</v>
      </c>
      <c r="L74">
        <f ca="1">IF(OR(K74=0,K74=1),2,K74)</f>
        <v>2</v>
      </c>
      <c r="M74" t="str">
        <f ca="1">IF(L74&gt;0,"+ "&amp;L74,"- "&amp;ABS(L74))</f>
        <v>+ 2</v>
      </c>
      <c r="N74">
        <f t="shared" ca="1" si="18"/>
        <v>-8</v>
      </c>
      <c r="O74" t="str">
        <f ca="1">IF(N74&gt;0,"+ "&amp;N74,"- "&amp;ABS(N74))</f>
        <v>- 8</v>
      </c>
      <c r="P74">
        <f ca="1">D74*I74</f>
        <v>-16</v>
      </c>
      <c r="Q74" t="str">
        <f ca="1">E74&amp;" · ("&amp;I74&amp;F74&amp;" "&amp;M74&amp;") = "</f>
        <v xml:space="preserve">(-4) · (4c + 2) = </v>
      </c>
      <c r="R74" t="str">
        <f t="shared" ca="1" si="17"/>
        <v>-16c - 8</v>
      </c>
      <c r="T74" t="str">
        <f ca="1">E74 &amp; " · " &amp;H74&amp; F74 &amp;" + " &amp; E74 &amp;" · " &amp; L74</f>
        <v>(-4) · 4c + (-4) · 2</v>
      </c>
      <c r="U74" t="str">
        <f ca="1">IF(V74&lt;0," = "&amp;E74&amp;" · "&amp;F74&amp;" - " &amp;ABS(V74)," = "&amp;E74&amp;" · "&amp;F74&amp;" + "&amp;V74)</f>
        <v xml:space="preserve"> = (-4) · c - 8</v>
      </c>
      <c r="V74">
        <f t="shared" ca="1" si="19"/>
        <v>-8</v>
      </c>
    </row>
    <row r="75" spans="1:22" x14ac:dyDescent="0.25">
      <c r="V75">
        <f t="shared" si="19"/>
        <v>0</v>
      </c>
    </row>
    <row r="76" spans="1:22" x14ac:dyDescent="0.25">
      <c r="A76">
        <f ca="1">RANK(B76,$B$3:$B$137)</f>
        <v>30</v>
      </c>
      <c r="B76">
        <f ca="1">RAND()</f>
        <v>0.55557222871128864</v>
      </c>
      <c r="C76">
        <f ca="1">ROUND(RAND()*10-5,0)</f>
        <v>3</v>
      </c>
      <c r="D76">
        <f ca="1">IF(OR(C76=0,C76=1),2,C76)</f>
        <v>3</v>
      </c>
      <c r="E76">
        <f ca="1">IF(D76&lt;0,"("&amp;D76&amp;")",D76)</f>
        <v>3</v>
      </c>
      <c r="F76" t="str">
        <f ca="1">CHAR(ROUND(RAND()*4+97,0))</f>
        <v>c</v>
      </c>
      <c r="G76" t="str">
        <f ca="1">CHAR(ROUND(RAND()*4+118,0))</f>
        <v>y</v>
      </c>
      <c r="H76">
        <f ca="1">ROUND(RAND()*10-5,0)</f>
        <v>4</v>
      </c>
      <c r="I76">
        <f ca="1">IF(OR(H76=0,H76=1),2,H76)</f>
        <v>4</v>
      </c>
      <c r="J76" t="str">
        <f ca="1">IF(I76&gt;0,"+ "&amp;I76,"- "&amp;ABS(I76))</f>
        <v>+ 4</v>
      </c>
      <c r="K76">
        <f ca="1">ROUND(RAND()*10-5,0)</f>
        <v>4</v>
      </c>
      <c r="L76">
        <f ca="1">IF(OR(K76=0,K76=1),2,K76)</f>
        <v>4</v>
      </c>
      <c r="M76" t="str">
        <f ca="1">IF(L76&gt;0,"+ "&amp;L76,"- "&amp;ABS(L76))</f>
        <v>+ 4</v>
      </c>
      <c r="N76">
        <f t="shared" ca="1" si="18"/>
        <v>12</v>
      </c>
      <c r="O76" t="str">
        <f ca="1">IF(N76&gt;0,"+ "&amp;N76,"- "&amp;ABS(N76))</f>
        <v>+ 12</v>
      </c>
      <c r="P76">
        <f ca="1">D76*I76</f>
        <v>12</v>
      </c>
      <c r="Q76" t="str">
        <f ca="1">"("&amp;I76&amp;F76&amp;" "&amp;M76&amp;") · "&amp;E76&amp;" = "</f>
        <v xml:space="preserve">(4c + 4) · 3 = </v>
      </c>
      <c r="R76" t="str">
        <f t="shared" ca="1" si="17"/>
        <v>12c + 12</v>
      </c>
      <c r="T76" t="str">
        <f ca="1">E76 &amp; " · " &amp;H76&amp; F76 &amp;" + " &amp; E76 &amp;" · " &amp; L76</f>
        <v>3 · 4c + 3 · 4</v>
      </c>
      <c r="U76" t="str">
        <f ca="1">IF(V76&lt;0," = "&amp;E76&amp;" · "&amp;F76&amp;" - " &amp;ABS(V76)," = "&amp;E76&amp;" · "&amp;F76&amp;" + "&amp;V76)</f>
        <v xml:space="preserve"> = 3 · c + 12</v>
      </c>
      <c r="V76">
        <f t="shared" ca="1" si="19"/>
        <v>12</v>
      </c>
    </row>
    <row r="77" spans="1:22" x14ac:dyDescent="0.25">
      <c r="V77">
        <f t="shared" si="19"/>
        <v>0</v>
      </c>
    </row>
    <row r="78" spans="1:22" x14ac:dyDescent="0.25">
      <c r="A78">
        <f ca="1">RANK(B78,$B$3:$B$137)</f>
        <v>15</v>
      </c>
      <c r="B78">
        <f ca="1">RAND()</f>
        <v>0.76525671736571865</v>
      </c>
      <c r="C78">
        <f ca="1">ROUND(RAND()*10-5,0)</f>
        <v>-5</v>
      </c>
      <c r="D78">
        <f ca="1">IF(OR(C78=0,C78=1),2,C78)</f>
        <v>-5</v>
      </c>
      <c r="E78" t="str">
        <f ca="1">IF(D78&lt;0,"("&amp;D78&amp;")",D78)</f>
        <v>(-5)</v>
      </c>
      <c r="F78" t="str">
        <f ca="1">CHAR(ROUND(RAND()*4+97,0))</f>
        <v>c</v>
      </c>
      <c r="G78" t="str">
        <f ca="1">CHAR(ROUND(RAND()*4+118,0))</f>
        <v>w</v>
      </c>
      <c r="H78">
        <f ca="1">ROUND(RAND()*10-5,0)</f>
        <v>3</v>
      </c>
      <c r="I78">
        <f ca="1">IF(OR(H78=0,H78=1),2,H78)</f>
        <v>3</v>
      </c>
      <c r="J78" t="str">
        <f ca="1">IF(I78&gt;0,"+ "&amp;I78,"- "&amp;ABS(I78))</f>
        <v>+ 3</v>
      </c>
      <c r="K78">
        <f ca="1">ROUND(RAND()*10-5,0)</f>
        <v>1</v>
      </c>
      <c r="L78">
        <f ca="1">IF(OR(K78=0,K78=1),2,K78)</f>
        <v>2</v>
      </c>
      <c r="M78" t="str">
        <f ca="1">IF(L78&gt;0,"+ "&amp;L78,"- "&amp;ABS(L78))</f>
        <v>+ 2</v>
      </c>
      <c r="N78">
        <f t="shared" ca="1" si="18"/>
        <v>-10</v>
      </c>
      <c r="O78" t="str">
        <f ca="1">IF(N78&gt;0,"+ "&amp;N78,"- "&amp;ABS(N78))</f>
        <v>- 10</v>
      </c>
      <c r="P78">
        <f ca="1">D78*I78</f>
        <v>-15</v>
      </c>
      <c r="Q78" t="str">
        <f ca="1">"("&amp;I78&amp;F78&amp;" "&amp;M78&amp;") · "&amp;E78&amp;" = "</f>
        <v xml:space="preserve">(3c + 2) · (-5) = </v>
      </c>
      <c r="R78" t="str">
        <f t="shared" ca="1" si="17"/>
        <v>-15c - 10</v>
      </c>
      <c r="T78" t="str">
        <f ca="1">E78 &amp; " · " &amp;H78&amp; F78 &amp;" + " &amp; E78 &amp;" · " &amp; L78</f>
        <v>(-5) · 3c + (-5) · 2</v>
      </c>
      <c r="U78" t="str">
        <f ca="1">IF(V78&lt;0," = "&amp;E78&amp;" · "&amp;F78&amp;" - " &amp;ABS(V78)," = "&amp;E78&amp;" · "&amp;F78&amp;" + "&amp;V78)</f>
        <v xml:space="preserve"> = (-5) · c - 10</v>
      </c>
      <c r="V78">
        <f t="shared" ca="1" si="19"/>
        <v>-10</v>
      </c>
    </row>
    <row r="79" spans="1:22" x14ac:dyDescent="0.25">
      <c r="V79">
        <f t="shared" si="19"/>
        <v>0</v>
      </c>
    </row>
    <row r="80" spans="1:22" x14ac:dyDescent="0.25">
      <c r="A80">
        <f ca="1">RANK(B80,$B$3:$B$137)</f>
        <v>63</v>
      </c>
      <c r="B80">
        <f ca="1">RAND()</f>
        <v>2.2329931682267823E-2</v>
      </c>
      <c r="C80">
        <f ca="1">ROUND(RAND()*10-5,0)</f>
        <v>1</v>
      </c>
      <c r="D80">
        <f ca="1">IF(OR(C80=0,C80=1),2,C80)</f>
        <v>2</v>
      </c>
      <c r="E80">
        <f ca="1">IF(D80&lt;0,"("&amp;D80&amp;")",D80)</f>
        <v>2</v>
      </c>
      <c r="F80" t="str">
        <f ca="1">CHAR(ROUND(RAND()*4+97,0))</f>
        <v>d</v>
      </c>
      <c r="G80" t="str">
        <f ca="1">CHAR(ROUND(RAND()*4+118,0))</f>
        <v>v</v>
      </c>
      <c r="H80">
        <f ca="1">ROUND(RAND()*10-5,0)</f>
        <v>3</v>
      </c>
      <c r="I80">
        <f ca="1">IF(OR(H80=0,H80=1),2,H80)</f>
        <v>3</v>
      </c>
      <c r="J80" t="str">
        <f ca="1">IF(I80&gt;0,"+ "&amp;I80,"- "&amp;ABS(I80))</f>
        <v>+ 3</v>
      </c>
      <c r="K80">
        <f ca="1">ROUND(RAND()*10-5,0)</f>
        <v>-1</v>
      </c>
      <c r="L80">
        <f ca="1">IF(OR(K80=0,K80=1),2,K80)</f>
        <v>-1</v>
      </c>
      <c r="M80" t="str">
        <f ca="1">IF(L80&gt;0,"+ "&amp;L80,"- "&amp;ABS(L80))</f>
        <v>- 1</v>
      </c>
      <c r="N80">
        <f t="shared" ca="1" si="18"/>
        <v>-2</v>
      </c>
      <c r="O80" t="str">
        <f ca="1">IF(N80&gt;0,"+ "&amp;N80,"- "&amp;ABS(N80))</f>
        <v>- 2</v>
      </c>
      <c r="P80">
        <f ca="1">D80*I80</f>
        <v>6</v>
      </c>
      <c r="Q80" t="str">
        <f ca="1">"("&amp;I80&amp;F80&amp;" "&amp;M80&amp;") · "&amp;E80&amp;" = "</f>
        <v xml:space="preserve">(3d - 1) · 2 = </v>
      </c>
      <c r="R80" t="str">
        <f t="shared" ca="1" si="17"/>
        <v>6d - 2</v>
      </c>
      <c r="T80" t="str">
        <f ca="1">E80 &amp; " · " &amp;H80&amp; F80 &amp;" + " &amp; E80 &amp;" · " &amp; L80</f>
        <v>2 · 3d + 2 · -1</v>
      </c>
      <c r="U80" t="str">
        <f ca="1">IF(V80&lt;0," = "&amp;E80&amp;" · "&amp;F80&amp;" - " &amp;ABS(V80)," = "&amp;E80&amp;" · "&amp;F80&amp;" + "&amp;V80)</f>
        <v xml:space="preserve"> = 2 · d - 2</v>
      </c>
      <c r="V80">
        <f t="shared" ca="1" si="19"/>
        <v>-2</v>
      </c>
    </row>
    <row r="81" spans="1:22" x14ac:dyDescent="0.25">
      <c r="V81">
        <f t="shared" si="19"/>
        <v>0</v>
      </c>
    </row>
    <row r="82" spans="1:22" x14ac:dyDescent="0.25">
      <c r="A82">
        <f ca="1">RANK(B82,$B$3:$B$137)</f>
        <v>29</v>
      </c>
      <c r="B82">
        <f ca="1">RAND()</f>
        <v>0.5561047520004212</v>
      </c>
      <c r="C82">
        <f ca="1">ROUND(RAND()*10-5,0)</f>
        <v>-4</v>
      </c>
      <c r="D82">
        <f ca="1">IF(OR(C82=0,C82=1),2,C82)</f>
        <v>-4</v>
      </c>
      <c r="E82" t="str">
        <f ca="1">IF(D82&lt;0,"("&amp;D82&amp;")",D82)</f>
        <v>(-4)</v>
      </c>
      <c r="F82" t="str">
        <f ca="1">CHAR(ROUND(RAND()*4+97,0))</f>
        <v>c</v>
      </c>
      <c r="G82" t="str">
        <f ca="1">CHAR(ROUND(RAND()*4+118,0))</f>
        <v>w</v>
      </c>
      <c r="H82">
        <f ca="1">ROUND(RAND()*10-5,0)</f>
        <v>-1</v>
      </c>
      <c r="I82">
        <f ca="1">IF(OR(H82=0,H82=1),2,H82)</f>
        <v>-1</v>
      </c>
      <c r="J82" t="str">
        <f ca="1">IF(I82&gt;0,"+ "&amp;I82,"- "&amp;ABS(I82))</f>
        <v>- 1</v>
      </c>
      <c r="K82">
        <f ca="1">ROUND(RAND()*10-5,0)</f>
        <v>0</v>
      </c>
      <c r="L82">
        <f ca="1">IF(OR(K82=0,K82=1),2,K82)</f>
        <v>2</v>
      </c>
      <c r="M82" t="str">
        <f ca="1">IF(L82&gt;0,"+ "&amp;L82,"- "&amp;ABS(L82))</f>
        <v>+ 2</v>
      </c>
      <c r="N82">
        <f t="shared" ca="1" si="18"/>
        <v>-8</v>
      </c>
      <c r="O82" t="str">
        <f ca="1">IF(N82&gt;0,"+ "&amp;N82,"- "&amp;ABS(N82))</f>
        <v>- 8</v>
      </c>
      <c r="P82">
        <f ca="1">D82*I82</f>
        <v>4</v>
      </c>
      <c r="Q82" t="str">
        <f ca="1">"("&amp;I82&amp;F82&amp;" "&amp;M82&amp;") · "&amp;E82&amp;" = "</f>
        <v xml:space="preserve">(-1c + 2) · (-4) = </v>
      </c>
      <c r="R82" t="str">
        <f t="shared" ca="1" si="17"/>
        <v>4c - 8</v>
      </c>
      <c r="T82" t="str">
        <f ca="1">E82 &amp; " · " &amp;H82&amp; F82 &amp;" + " &amp; E82 &amp;" · " &amp; L82</f>
        <v>(-4) · -1c + (-4) · 2</v>
      </c>
      <c r="U82" t="str">
        <f ca="1">IF(V82&lt;0," = "&amp;E82&amp;" · "&amp;F82&amp;" - " &amp;ABS(V82)," = "&amp;E82&amp;" · "&amp;F82&amp;" + "&amp;V82)</f>
        <v xml:space="preserve"> = (-4) · c - 8</v>
      </c>
      <c r="V82">
        <f t="shared" ca="1" si="19"/>
        <v>-8</v>
      </c>
    </row>
    <row r="84" spans="1:22" x14ac:dyDescent="0.25">
      <c r="A84">
        <f ca="1">RANK(B84,$B$3:$B$137)</f>
        <v>23</v>
      </c>
      <c r="B84">
        <f ca="1">RAND()</f>
        <v>0.62247047326412763</v>
      </c>
      <c r="C84">
        <f ca="1">ROUND(RAND()*10-5,0)</f>
        <v>-2</v>
      </c>
      <c r="D84">
        <f ca="1">IF(OR(C84=0,C84=1),2,C84)</f>
        <v>-2</v>
      </c>
      <c r="E84" t="str">
        <f ca="1">IF(D84&lt;0,"("&amp;D84&amp;")",D84)</f>
        <v>(-2)</v>
      </c>
      <c r="F84" t="str">
        <f ca="1">CHAR(ROUND(RAND()*4+97,0))</f>
        <v>c</v>
      </c>
      <c r="G84" t="str">
        <f ca="1">CHAR(ROUND(RAND()*4+118,0))</f>
        <v>z</v>
      </c>
      <c r="H84">
        <f ca="1">ROUND(RAND()*10-5,0)</f>
        <v>3</v>
      </c>
      <c r="I84">
        <f ca="1">IF(OR(H84=0,H84=1),2,H84)</f>
        <v>3</v>
      </c>
      <c r="J84" t="str">
        <f ca="1">IF(I84&gt;0,"+ "&amp;I84,"- "&amp;ABS(I84))</f>
        <v>+ 3</v>
      </c>
      <c r="K84">
        <f ca="1">ROUND(RAND()*10-5,0)</f>
        <v>5</v>
      </c>
      <c r="L84">
        <f ca="1">IF(OR(K84=0,K84=1),2,K84)</f>
        <v>5</v>
      </c>
      <c r="M84" t="str">
        <f ca="1">IF(L84&gt;0,"+ "&amp;L84,"- "&amp;ABS(L84))</f>
        <v>+ 5</v>
      </c>
      <c r="N84">
        <f ca="1">L84*D84</f>
        <v>-10</v>
      </c>
      <c r="O84" t="str">
        <f ca="1">IF(N84&gt;0,"+ "&amp;N84,"- "&amp;ABS(N84))</f>
        <v>- 10</v>
      </c>
      <c r="P84">
        <f ca="1">D84*I84</f>
        <v>-6</v>
      </c>
      <c r="Q84" t="str">
        <f ca="1">"("&amp;I84&amp;F84&amp;" "&amp;M84&amp;") · "&amp;E84&amp;" = "</f>
        <v xml:space="preserve">(3c + 5) · (-2) = </v>
      </c>
      <c r="R84" t="str">
        <f ca="1">P84&amp;F84&amp;" "&amp;O84</f>
        <v>-6c - 10</v>
      </c>
      <c r="T84" t="str">
        <f ca="1">E84 &amp; " · " &amp;H84&amp; F84 &amp;" + " &amp; E84 &amp;" · " &amp; L84</f>
        <v>(-2) · 3c + (-2) · 5</v>
      </c>
      <c r="U84" t="str">
        <f ca="1">IF(V84&lt;0," = "&amp;E84&amp;" · "&amp;F84&amp;" - " &amp;ABS(V84)," = "&amp;E84&amp;" · "&amp;F84&amp;" + "&amp;V84)</f>
        <v xml:space="preserve"> = (-2) · c - 10</v>
      </c>
      <c r="V84">
        <f ca="1">D84*L84</f>
        <v>-10</v>
      </c>
    </row>
    <row r="86" spans="1:22" x14ac:dyDescent="0.25">
      <c r="A86">
        <f ca="1">RANK(B86,$B$3:$B$137)</f>
        <v>26</v>
      </c>
      <c r="B86">
        <f ca="1">RAND()</f>
        <v>0.5846738542107689</v>
      </c>
      <c r="C86">
        <f ca="1">ROUND(RAND()*10-5,0)</f>
        <v>-1</v>
      </c>
      <c r="D86">
        <f ca="1">IF(OR(C86=0,C86=1),2,C86)</f>
        <v>-1</v>
      </c>
      <c r="E86" t="str">
        <f ca="1">IF(D86&lt;0,"("&amp;D86&amp;")",D86)</f>
        <v>(-1)</v>
      </c>
      <c r="F86" t="str">
        <f ca="1">CHAR(ROUND(RAND()*4+97,0))</f>
        <v>c</v>
      </c>
      <c r="G86" t="str">
        <f ca="1">CHAR(ROUND(RAND()*4+118,0))</f>
        <v>y</v>
      </c>
      <c r="H86">
        <f ca="1">ROUND(RAND()*10-5,0)</f>
        <v>-4</v>
      </c>
      <c r="I86">
        <f ca="1">IF(OR(H86=0,H86=1),2,H86)</f>
        <v>-4</v>
      </c>
      <c r="J86" t="str">
        <f ca="1">IF(I86&gt;0,"+ "&amp;I86,"- "&amp;ABS(I86))</f>
        <v>- 4</v>
      </c>
      <c r="K86">
        <f ca="1">ROUND(RAND()*10-5,0)</f>
        <v>-2</v>
      </c>
      <c r="L86">
        <f ca="1">IF(OR(K86=0,K86=1),2,K86)</f>
        <v>-2</v>
      </c>
      <c r="M86" t="str">
        <f ca="1">IF(L86&gt;0,"+ "&amp;L86,"- "&amp;ABS(L86))</f>
        <v>- 2</v>
      </c>
      <c r="N86">
        <f ca="1">L86*D86</f>
        <v>2</v>
      </c>
      <c r="O86" t="str">
        <f ca="1">IF(N86&gt;0,"+ "&amp;N86,"- "&amp;ABS(N86))</f>
        <v>+ 2</v>
      </c>
      <c r="P86">
        <f ca="1">D86*I86</f>
        <v>4</v>
      </c>
      <c r="Q86" t="str">
        <f ca="1">"("&amp;I86&amp;F86&amp;" "&amp;M86&amp;") · "&amp;E86&amp;" = "</f>
        <v xml:space="preserve">(-4c - 2) · (-1) = </v>
      </c>
      <c r="R86" t="str">
        <f ca="1">P86&amp;F86&amp;" "&amp;O86</f>
        <v>4c + 2</v>
      </c>
      <c r="T86" t="str">
        <f ca="1">E86 &amp; " · " &amp;H86&amp; F86 &amp;" + " &amp; E86 &amp;" · " &amp; L86</f>
        <v>(-1) · -4c + (-1) · -2</v>
      </c>
      <c r="U86" t="str">
        <f ca="1">IF(V86&lt;0," = "&amp;E86&amp;" · "&amp;F86&amp;" - " &amp;ABS(V86)," = "&amp;E86&amp;" · "&amp;F86&amp;" + "&amp;V86)</f>
        <v xml:space="preserve"> = (-1) · c + 2</v>
      </c>
      <c r="V86">
        <f ca="1">D86*L86</f>
        <v>2</v>
      </c>
    </row>
    <row r="88" spans="1:22" x14ac:dyDescent="0.25">
      <c r="A88">
        <f ca="1">RANK(B88,$B$3:$B$137)</f>
        <v>38</v>
      </c>
      <c r="B88">
        <f ca="1">RAND()</f>
        <v>0.44256918395729272</v>
      </c>
      <c r="C88">
        <f ca="1">ROUND(RAND()*10-5,0)</f>
        <v>4</v>
      </c>
      <c r="D88">
        <f ca="1">IF(OR(C88=0,C88=1),2,C88)</f>
        <v>4</v>
      </c>
      <c r="E88">
        <f ca="1">IF(D88&lt;0,"("&amp;D88&amp;")",D88)</f>
        <v>4</v>
      </c>
      <c r="F88" t="str">
        <f ca="1">CHAR(ROUND(RAND()*4+97,0))</f>
        <v>a</v>
      </c>
      <c r="G88" t="str">
        <f ca="1">CHAR(ROUND(RAND()*4+118,0))</f>
        <v>w</v>
      </c>
      <c r="H88">
        <f ca="1">ROUND(RAND()*10-5,0)</f>
        <v>2</v>
      </c>
      <c r="I88">
        <f ca="1">IF(OR(H88=0,H88=1),2,H88)</f>
        <v>2</v>
      </c>
      <c r="J88" t="str">
        <f ca="1">IF(I88&gt;0,"+ "&amp;I88,"- "&amp;ABS(I88))</f>
        <v>+ 2</v>
      </c>
      <c r="K88">
        <f ca="1">ROUND(RAND()*10-5,0)</f>
        <v>-1</v>
      </c>
      <c r="L88">
        <f ca="1">IF(OR(K88=0,K88=1),2,K88)</f>
        <v>-1</v>
      </c>
      <c r="M88" t="str">
        <f ca="1">IF(L88&gt;0,"+ "&amp;L88,"- "&amp;ABS(L88))</f>
        <v>- 1</v>
      </c>
      <c r="N88">
        <f ca="1">L88*D88</f>
        <v>-4</v>
      </c>
      <c r="O88" t="str">
        <f ca="1">IF(N88&gt;0,"+ "&amp;N88,"- "&amp;ABS(N88))</f>
        <v>- 4</v>
      </c>
      <c r="P88">
        <f ca="1">D88*I88</f>
        <v>8</v>
      </c>
      <c r="Q88" t="str">
        <f ca="1">"("&amp;I88&amp;F88&amp;" "&amp;M88&amp;") · "&amp;E88&amp;" = "</f>
        <v xml:space="preserve">(2a - 1) · 4 = </v>
      </c>
      <c r="R88" t="str">
        <f ca="1">P88&amp;F88&amp;" "&amp;O88</f>
        <v>8a - 4</v>
      </c>
      <c r="T88" t="str">
        <f ca="1">E88 &amp; " · " &amp;H88&amp; F88 &amp;" + " &amp; E88 &amp;" · " &amp; L88</f>
        <v>4 · 2a + 4 · -1</v>
      </c>
      <c r="U88" t="str">
        <f ca="1">IF(V88&lt;0," = "&amp;E88&amp;" · "&amp;F88&amp;" - " &amp;ABS(V88)," = "&amp;E88&amp;" · "&amp;F88&amp;" + "&amp;V88)</f>
        <v xml:space="preserve"> = 4 · a - 4</v>
      </c>
      <c r="V88">
        <f ca="1">D88*L88</f>
        <v>-4</v>
      </c>
    </row>
    <row r="90" spans="1:22" x14ac:dyDescent="0.25">
      <c r="A90">
        <f ca="1">RANK(B90,$B$3:$B$137)</f>
        <v>47</v>
      </c>
      <c r="B90">
        <f ca="1">RAND()</f>
        <v>0.27416784122276106</v>
      </c>
      <c r="C90">
        <f ca="1">ROUND(RAND()*10-5,0)</f>
        <v>2</v>
      </c>
      <c r="D90">
        <f ca="1">IF(OR(C90=0,C90=1),2,C90)</f>
        <v>2</v>
      </c>
      <c r="E90">
        <f ca="1">IF(D90&lt;0,"("&amp;D90&amp;")",D90)</f>
        <v>2</v>
      </c>
      <c r="F90" t="str">
        <f ca="1">CHAR(ROUND(RAND()*4+97,0))</f>
        <v>a</v>
      </c>
      <c r="G90" t="str">
        <f ca="1">CHAR(ROUND(RAND()*4+118,0))</f>
        <v>w</v>
      </c>
      <c r="H90">
        <f ca="1">ROUND(RAND()*10-5,0)</f>
        <v>2</v>
      </c>
      <c r="I90">
        <f ca="1">IF(OR(H90=0,H90=1),2,H90)</f>
        <v>2</v>
      </c>
      <c r="J90" t="str">
        <f ca="1">IF(I90&gt;0,"+ "&amp;I90,"- "&amp;ABS(I90))</f>
        <v>+ 2</v>
      </c>
      <c r="K90">
        <f ca="1">ROUND(RAND()*10-5,0)</f>
        <v>-1</v>
      </c>
      <c r="L90">
        <f ca="1">IF(OR(K90=0,K90=1),2,K90)</f>
        <v>-1</v>
      </c>
      <c r="M90" t="str">
        <f ca="1">IF(L90&gt;0,"+ "&amp;L90,"- "&amp;ABS(L90))</f>
        <v>- 1</v>
      </c>
      <c r="N90">
        <f ca="1">L90*D90</f>
        <v>-2</v>
      </c>
      <c r="O90" t="str">
        <f ca="1">IF(N90&gt;0,"+ "&amp;N90,"- "&amp;ABS(N90))</f>
        <v>- 2</v>
      </c>
      <c r="P90">
        <f ca="1">D90*I90</f>
        <v>4</v>
      </c>
      <c r="Q90" t="str">
        <f ca="1">"("&amp;I90&amp;F90&amp;" "&amp;M90&amp;") · "&amp;E90&amp;" = "</f>
        <v xml:space="preserve">(2a - 1) · 2 = </v>
      </c>
      <c r="R90" t="str">
        <f ca="1">P90&amp;F90&amp;" "&amp;O90</f>
        <v>4a - 2</v>
      </c>
      <c r="T90" t="str">
        <f ca="1">E90 &amp; " · " &amp;H90&amp; F90 &amp;" + " &amp; E90 &amp;" · " &amp; L90</f>
        <v>2 · 2a + 2 · -1</v>
      </c>
      <c r="U90" t="str">
        <f ca="1">IF(V90&lt;0," = "&amp;E90&amp;" · "&amp;F90&amp;" - " &amp;ABS(V90)," = "&amp;E90&amp;" · "&amp;F90&amp;" + "&amp;V90)</f>
        <v xml:space="preserve"> = 2 · a - 2</v>
      </c>
      <c r="V90">
        <f ca="1">D90*L90</f>
        <v>-2</v>
      </c>
    </row>
    <row r="92" spans="1:22" x14ac:dyDescent="0.25">
      <c r="A92">
        <f ca="1">RANK(B92,$B$3:$B$137)</f>
        <v>3</v>
      </c>
      <c r="B92">
        <f ca="1">RAND()</f>
        <v>0.9540162127542744</v>
      </c>
      <c r="C92">
        <f ca="1">ROUND(RAND()*10-5,0)</f>
        <v>5</v>
      </c>
      <c r="D92">
        <f ca="1">IF(OR(C92=0,C92=1),2,C92)</f>
        <v>5</v>
      </c>
      <c r="E92">
        <f ca="1">IF(D92&lt;0,"("&amp;D92&amp;")",D92)</f>
        <v>5</v>
      </c>
      <c r="F92" t="str">
        <f ca="1">CHAR(ROUND(RAND()*4+97,0))</f>
        <v>c</v>
      </c>
      <c r="G92" t="str">
        <f ca="1">CHAR(ROUND(RAND()*4+118,0))</f>
        <v>x</v>
      </c>
      <c r="H92">
        <f ca="1">ROUND(RAND()*10-5,0)</f>
        <v>-2</v>
      </c>
      <c r="I92">
        <f ca="1">IF(OR(H92=0,H92=1),2,H92)</f>
        <v>-2</v>
      </c>
      <c r="J92" t="str">
        <f ca="1">IF(I92&gt;0,"+ "&amp;I92,"- "&amp;ABS(I92))</f>
        <v>- 2</v>
      </c>
      <c r="K92">
        <f ca="1">ROUND(RAND()*10-5,0)</f>
        <v>-3</v>
      </c>
      <c r="L92">
        <f ca="1">IF(OR(K92=0,K92=1),2,K92)</f>
        <v>-3</v>
      </c>
      <c r="M92" t="str">
        <f ca="1">IF(L92&gt;0,"+ "&amp;L92,"- "&amp;ABS(L92))</f>
        <v>- 3</v>
      </c>
      <c r="N92">
        <f ca="1">L92*D92</f>
        <v>-15</v>
      </c>
      <c r="O92" t="str">
        <f ca="1">IF(N92&gt;0,"+ "&amp;N92,"- "&amp;ABS(N92))</f>
        <v>- 15</v>
      </c>
      <c r="P92">
        <f ca="1">D92*I92</f>
        <v>-10</v>
      </c>
      <c r="Q92" t="str">
        <f ca="1">"("&amp;I92&amp;F92&amp;" "&amp;M92&amp;") · "&amp;E92&amp;" = "</f>
        <v xml:space="preserve">(-2c - 3) · 5 = </v>
      </c>
      <c r="R92" t="str">
        <f ca="1">P92&amp;F92&amp;" "&amp;O92</f>
        <v>-10c - 15</v>
      </c>
      <c r="T92" t="str">
        <f ca="1">E92 &amp; " · " &amp;H92&amp; F92 &amp;" + " &amp; E92 &amp;" · " &amp; L92</f>
        <v>5 · -2c + 5 · -3</v>
      </c>
      <c r="U92" t="str">
        <f ca="1">IF(V92&lt;0," = "&amp;E92&amp;" · "&amp;F92&amp;" - " &amp;ABS(V92)," = "&amp;E92&amp;" · "&amp;F92&amp;" + "&amp;V92)</f>
        <v xml:space="preserve"> = 5 · c - 15</v>
      </c>
      <c r="V92">
        <f ca="1">D92*L92</f>
        <v>-15</v>
      </c>
    </row>
    <row r="94" spans="1:22" x14ac:dyDescent="0.25">
      <c r="A94">
        <f ca="1">RANK(B94,$B$3:$B$137)</f>
        <v>14</v>
      </c>
      <c r="B94">
        <f ca="1">RAND()</f>
        <v>0.79933080617571761</v>
      </c>
      <c r="C94">
        <f ca="1">ROUND(RAND()*10-5,0)</f>
        <v>4</v>
      </c>
      <c r="D94">
        <f ca="1">IF(OR(C94=0,C94=1),2,C94)</f>
        <v>4</v>
      </c>
      <c r="E94">
        <f ca="1">IF(D94&lt;0,"("&amp;D94&amp;")",D94)</f>
        <v>4</v>
      </c>
      <c r="F94" t="str">
        <f ca="1">CHAR(ROUND(RAND()*4+97,0))</f>
        <v>b</v>
      </c>
      <c r="G94" t="str">
        <f ca="1">CHAR(ROUND(RAND()*4+118,0))</f>
        <v>w</v>
      </c>
      <c r="H94">
        <f ca="1">ROUND(RAND()*10-5,0)</f>
        <v>4</v>
      </c>
      <c r="I94">
        <f ca="1">IF(OR(H94=0,H94=1),2,H94)</f>
        <v>4</v>
      </c>
      <c r="J94" t="str">
        <f ca="1">IF(I94&gt;0,"+ "&amp;I94,"- "&amp;ABS(I94))</f>
        <v>+ 4</v>
      </c>
      <c r="K94">
        <f ca="1">ROUND(RAND()*10-5,0)</f>
        <v>3</v>
      </c>
      <c r="L94">
        <f ca="1">IF(OR(K94=0,K94=1),2,K94)</f>
        <v>3</v>
      </c>
      <c r="M94" t="str">
        <f ca="1">IF(L94&gt;0,"+ "&amp;L94,"- "&amp;ABS(L94))</f>
        <v>+ 3</v>
      </c>
      <c r="N94">
        <f ca="1">L94*D94</f>
        <v>12</v>
      </c>
      <c r="O94" t="str">
        <f ca="1">IF(N94&gt;0,"+ "&amp;N94,"- "&amp;ABS(N94))</f>
        <v>+ 12</v>
      </c>
      <c r="P94">
        <f ca="1">D94*I94</f>
        <v>16</v>
      </c>
      <c r="Q94" t="str">
        <f ca="1">"("&amp;I94&amp;F94&amp;" "&amp;M94&amp;") · "&amp;E94&amp;" = "</f>
        <v xml:space="preserve">(4b + 3) · 4 = </v>
      </c>
      <c r="R94" t="str">
        <f ca="1">P94&amp;F94&amp;" "&amp;O94</f>
        <v>16b + 12</v>
      </c>
      <c r="T94" t="str">
        <f ca="1">E94 &amp; " · " &amp;H94&amp; F94 &amp;" + " &amp; E94 &amp;" · " &amp; L94</f>
        <v>4 · 4b + 4 · 3</v>
      </c>
      <c r="U94" t="str">
        <f ca="1">IF(V94&lt;0," = "&amp;E94&amp;" · "&amp;F94&amp;" - " &amp;ABS(V94)," = "&amp;E94&amp;" · "&amp;F94&amp;" + "&amp;V94)</f>
        <v xml:space="preserve"> = 4 · b + 12</v>
      </c>
      <c r="V94">
        <f ca="1">D94*L94</f>
        <v>12</v>
      </c>
    </row>
    <row r="96" spans="1:22" x14ac:dyDescent="0.25">
      <c r="A96">
        <f ca="1">RANK(B96,$B$3:$B$137)</f>
        <v>54</v>
      </c>
      <c r="B96">
        <f ca="1">RAND()</f>
        <v>0.14743096943451506</v>
      </c>
      <c r="C96">
        <f ca="1">ROUND(RAND()*10-5,0)</f>
        <v>0</v>
      </c>
      <c r="D96">
        <f ca="1">IF(OR(C96=0,C96=1),2,C96)</f>
        <v>2</v>
      </c>
      <c r="E96">
        <f ca="1">IF(D96&lt;0,"("&amp;D96&amp;")",D96)</f>
        <v>2</v>
      </c>
      <c r="F96" t="str">
        <f ca="1">CHAR(ROUND(RAND()*4+97,0))</f>
        <v>c</v>
      </c>
      <c r="G96" t="str">
        <f ca="1">CHAR(ROUND(RAND()*4+118,0))</f>
        <v>y</v>
      </c>
      <c r="H96">
        <f ca="1">ROUND(RAND()*10-5,0)</f>
        <v>1</v>
      </c>
      <c r="I96">
        <f ca="1">IF(OR(H96=0,H96=1),2,H96)</f>
        <v>2</v>
      </c>
      <c r="J96" t="str">
        <f ca="1">IF(I96&gt;0,"+ "&amp;I96,"- "&amp;ABS(I96))</f>
        <v>+ 2</v>
      </c>
      <c r="K96">
        <f ca="1">ROUND(RAND()*10-5,0)</f>
        <v>0</v>
      </c>
      <c r="L96">
        <f ca="1">IF(OR(K96=0,K96=1),2,K96)</f>
        <v>2</v>
      </c>
      <c r="M96" t="str">
        <f ca="1">IF(L96&gt;0,"+ "&amp;L96,"- "&amp;ABS(L96))</f>
        <v>+ 2</v>
      </c>
      <c r="N96">
        <f ca="1">L96*D96</f>
        <v>4</v>
      </c>
      <c r="O96" t="str">
        <f ca="1">IF(N96&gt;0,"+ "&amp;N96,"- "&amp;ABS(N96))</f>
        <v>+ 4</v>
      </c>
      <c r="P96">
        <f ca="1">D96*I96</f>
        <v>4</v>
      </c>
      <c r="Q96" t="str">
        <f ca="1">"("&amp;I96&amp;F96&amp;" "&amp;M96&amp;") · "&amp;E96&amp;" = "</f>
        <v xml:space="preserve">(2c + 2) · 2 = </v>
      </c>
      <c r="R96" t="str">
        <f ca="1">P96&amp;F96&amp;" "&amp;O96</f>
        <v>4c + 4</v>
      </c>
      <c r="T96" t="str">
        <f ca="1">E96 &amp; " · " &amp;H96&amp; F96 &amp;" + " &amp; E96 &amp;" · " &amp; L96</f>
        <v>2 · 1c + 2 · 2</v>
      </c>
      <c r="U96" t="str">
        <f ca="1">IF(V96&lt;0," = "&amp;E96&amp;" · "&amp;F96&amp;" - " &amp;ABS(V96)," = "&amp;E96&amp;" · "&amp;F96&amp;" + "&amp;V96)</f>
        <v xml:space="preserve"> = 2 · c + 4</v>
      </c>
      <c r="V96">
        <f ca="1">D96*L96</f>
        <v>4</v>
      </c>
    </row>
    <row r="98" spans="1:22" x14ac:dyDescent="0.25">
      <c r="A98">
        <f ca="1">RANK(B98,$B$3:$B$137)</f>
        <v>2</v>
      </c>
      <c r="B98">
        <f ca="1">RAND()</f>
        <v>0.95851030906763712</v>
      </c>
      <c r="C98">
        <f ca="1">ROUND(RAND()*10-5,0)*0.1</f>
        <v>0</v>
      </c>
      <c r="D98">
        <f ca="1">IF(OR(C98=0,C98=1),2,C98)</f>
        <v>2</v>
      </c>
      <c r="E98">
        <f ca="1">IF(D98&lt;0,"("&amp;D98&amp;")",D98)</f>
        <v>2</v>
      </c>
      <c r="F98" t="str">
        <f ca="1">CHAR(ROUND(RAND()*4+97,0))</f>
        <v>d</v>
      </c>
      <c r="G98" t="str">
        <f ca="1">CHAR(ROUND(RAND()*4+118,0))</f>
        <v>y</v>
      </c>
      <c r="H98">
        <f ca="1">ROUND(RAND()*20-5,0)</f>
        <v>1</v>
      </c>
      <c r="I98">
        <f ca="1">IF(OR(H98=0,H98=1),2,H98)</f>
        <v>2</v>
      </c>
      <c r="J98" t="str">
        <f ca="1">IF(I98&gt;0,"+ "&amp;I98,"- "&amp;ABS(I98))</f>
        <v>+ 2</v>
      </c>
      <c r="K98">
        <f ca="1">ROUND(RAND()*10-5,0)</f>
        <v>1</v>
      </c>
      <c r="L98">
        <f ca="1">IF(OR(K98=0,K98=1),2,K98)</f>
        <v>2</v>
      </c>
      <c r="M98" t="str">
        <f ca="1">IF(L98&gt;0,"+ "&amp;L98,"- "&amp;ABS(L98))</f>
        <v>+ 2</v>
      </c>
      <c r="N98">
        <f ca="1">L98*D98</f>
        <v>4</v>
      </c>
      <c r="O98" t="str">
        <f ca="1">IF(N98&gt;0,"+ "&amp;N98,"- "&amp;ABS(N98))</f>
        <v>+ 4</v>
      </c>
      <c r="P98">
        <f ca="1">D98*I98</f>
        <v>4</v>
      </c>
      <c r="Q98" t="str">
        <f ca="1">"("&amp;I98&amp;F98&amp;" "&amp;M98&amp;") · "&amp;E98&amp;" = "</f>
        <v xml:space="preserve">(2d + 2) · 2 = </v>
      </c>
      <c r="R98" t="str">
        <f ca="1">P98&amp;F98&amp;" "&amp;O98</f>
        <v>4d + 4</v>
      </c>
      <c r="T98" t="str">
        <f ca="1">E98 &amp; " · " &amp;H98&amp; F98 &amp;" + " &amp; E98 &amp;" · " &amp; L98</f>
        <v>2 · 1d + 2 · 2</v>
      </c>
      <c r="U98" t="str">
        <f ca="1">IF(V98&lt;0," = "&amp;E98&amp;" · "&amp;F98&amp;" - " &amp;ABS(V98)," = "&amp;E98&amp;" · "&amp;F98&amp;" + "&amp;V98)</f>
        <v xml:space="preserve"> = 2 · d + 4</v>
      </c>
      <c r="V98">
        <f ca="1">D98*L98</f>
        <v>4</v>
      </c>
    </row>
    <row r="100" spans="1:22" x14ac:dyDescent="0.25">
      <c r="A100">
        <f ca="1">RANK(B100,$B$3:$B$137)</f>
        <v>36</v>
      </c>
      <c r="B100">
        <f ca="1">RAND()</f>
        <v>0.46025036222541482</v>
      </c>
      <c r="C100">
        <f t="shared" ref="C100:C112" ca="1" si="20">ROUND(RAND()*10-5,0)*0.1</f>
        <v>-0.30000000000000004</v>
      </c>
      <c r="D100">
        <f ca="1">IF(OR(C100=0,C100=1),2,C100)</f>
        <v>-0.30000000000000004</v>
      </c>
      <c r="E100" t="str">
        <f ca="1">IF(D100&lt;0,"("&amp;D100&amp;")",D100)</f>
        <v>(-0,3)</v>
      </c>
      <c r="F100" t="str">
        <f ca="1">CHAR(ROUND(RAND()*4+97,0))</f>
        <v>d</v>
      </c>
      <c r="G100" t="str">
        <f ca="1">CHAR(ROUND(RAND()*4+118,0))</f>
        <v>w</v>
      </c>
      <c r="H100">
        <f t="shared" ref="H100:H112" ca="1" si="21">ROUND(RAND()*20-5,0)</f>
        <v>0</v>
      </c>
      <c r="I100">
        <f ca="1">IF(OR(H100=0,H100=1),2,H100)</f>
        <v>2</v>
      </c>
      <c r="J100" t="str">
        <f ca="1">IF(I100&gt;0,"+ "&amp;I100,"- "&amp;ABS(I100))</f>
        <v>+ 2</v>
      </c>
      <c r="K100">
        <f ca="1">ROUND(RAND()*10-5,0)</f>
        <v>-2</v>
      </c>
      <c r="L100">
        <f ca="1">IF(OR(K100=0,K100=1),2,K100)</f>
        <v>-2</v>
      </c>
      <c r="M100" t="str">
        <f ca="1">IF(L100&gt;0,"+ "&amp;L100,"- "&amp;ABS(L100))</f>
        <v>- 2</v>
      </c>
      <c r="N100">
        <f ca="1">L100*D100</f>
        <v>0.60000000000000009</v>
      </c>
      <c r="O100" t="str">
        <f ca="1">IF(N100&gt;0,"+ "&amp;N100,"- "&amp;ABS(N100))</f>
        <v>+ 0,6</v>
      </c>
      <c r="P100">
        <f ca="1">D100*I100</f>
        <v>-0.60000000000000009</v>
      </c>
      <c r="Q100" t="str">
        <f ca="1">"("&amp;I100&amp;F100&amp;" "&amp;M100&amp;") · "&amp;E100&amp;" = "</f>
        <v xml:space="preserve">(2d - 2) · (-0,3) = </v>
      </c>
      <c r="R100" t="str">
        <f ca="1">P100&amp;F100&amp;" "&amp;O100</f>
        <v>-0,6d + 0,6</v>
      </c>
      <c r="T100" t="str">
        <f ca="1">E100 &amp; " · " &amp;H100&amp; F100 &amp;" + " &amp; E100 &amp;" · " &amp; L100</f>
        <v>(-0,3) · 0d + (-0,3) · -2</v>
      </c>
      <c r="U100" t="str">
        <f ca="1">IF(V100&lt;0," = "&amp;E100&amp;" · "&amp;F100&amp;" - " &amp;ABS(V100)," = "&amp;E100&amp;" · "&amp;F100&amp;" + "&amp;V100)</f>
        <v xml:space="preserve"> = (-0,3) · d + 0,6</v>
      </c>
      <c r="V100">
        <f ca="1">D100*L100</f>
        <v>0.60000000000000009</v>
      </c>
    </row>
    <row r="102" spans="1:22" x14ac:dyDescent="0.25">
      <c r="A102">
        <f ca="1">RANK(B102,$B$3:$B$137)</f>
        <v>34</v>
      </c>
      <c r="B102">
        <f ca="1">RAND()</f>
        <v>0.4801943176733614</v>
      </c>
      <c r="C102">
        <f t="shared" ref="C102:C112" ca="1" si="22">ROUND(RAND()*10-5,0)*0.1</f>
        <v>0.30000000000000004</v>
      </c>
      <c r="D102">
        <f ca="1">IF(OR(C102=0,C102=1),2,C102)</f>
        <v>0.30000000000000004</v>
      </c>
      <c r="E102">
        <f ca="1">IF(D102&lt;0,"("&amp;D102&amp;")",D102)</f>
        <v>0.30000000000000004</v>
      </c>
      <c r="F102" t="str">
        <f ca="1">CHAR(ROUND(RAND()*4+97,0))</f>
        <v>e</v>
      </c>
      <c r="G102" t="str">
        <f ca="1">CHAR(ROUND(RAND()*4+118,0))</f>
        <v>v</v>
      </c>
      <c r="H102">
        <f t="shared" ref="H102:H112" ca="1" si="23">ROUND(RAND()*20-5,0)</f>
        <v>12</v>
      </c>
      <c r="I102">
        <f ca="1">IF(OR(H102=0,H102=1),2,H102)</f>
        <v>12</v>
      </c>
      <c r="J102" t="str">
        <f ca="1">IF(I102&gt;0,"+ "&amp;I102,"- "&amp;ABS(I102))</f>
        <v>+ 12</v>
      </c>
      <c r="K102">
        <f ca="1">ROUND(RAND()*10-5,0)</f>
        <v>-2</v>
      </c>
      <c r="L102">
        <f ca="1">IF(OR(K102=0,K102=1),2,K102)</f>
        <v>-2</v>
      </c>
      <c r="M102" t="str">
        <f ca="1">IF(L102&gt;0,"+ "&amp;L102,"- "&amp;ABS(L102))</f>
        <v>- 2</v>
      </c>
      <c r="N102">
        <f ca="1">L102*D102</f>
        <v>-0.60000000000000009</v>
      </c>
      <c r="O102" t="str">
        <f ca="1">IF(N102&gt;0,"+ "&amp;N102,"- "&amp;ABS(N102))</f>
        <v>- 0,6</v>
      </c>
      <c r="P102">
        <f ca="1">D102*I102</f>
        <v>3.6000000000000005</v>
      </c>
      <c r="Q102" t="str">
        <f ca="1">"("&amp;I102&amp;F102&amp;" "&amp;M102&amp;") · "&amp;E102&amp;" = "</f>
        <v xml:space="preserve">(12e - 2) · 0,3 = </v>
      </c>
      <c r="R102" t="str">
        <f ca="1">P102&amp;F102&amp;" "&amp;O102</f>
        <v>3,6e - 0,6</v>
      </c>
      <c r="T102" t="str">
        <f ca="1">E102 &amp; " · " &amp;H102&amp; F102 &amp;" + " &amp; E102 &amp;" · " &amp; L102</f>
        <v>0,3 · 12e + 0,3 · -2</v>
      </c>
      <c r="U102" t="str">
        <f ca="1">IF(V102&lt;0," = "&amp;E102&amp;" · "&amp;F102&amp;" - " &amp;ABS(V102)," = "&amp;E102&amp;" · "&amp;F102&amp;" + "&amp;V102)</f>
        <v xml:space="preserve"> = 0,3 · e - 0,6</v>
      </c>
      <c r="V102">
        <f ca="1">D102*L102</f>
        <v>-0.60000000000000009</v>
      </c>
    </row>
    <row r="104" spans="1:22" x14ac:dyDescent="0.25">
      <c r="A104">
        <f ca="1">RANK(B104,$B$3:$B$137)</f>
        <v>6</v>
      </c>
      <c r="B104">
        <f ca="1">RAND()</f>
        <v>0.91115831959001803</v>
      </c>
      <c r="C104">
        <f t="shared" ref="C104:C112" ca="1" si="24">ROUND(RAND()*10-5,0)*0.1</f>
        <v>0</v>
      </c>
      <c r="D104">
        <f ca="1">IF(OR(C104=0,C104=1),2,C104)</f>
        <v>2</v>
      </c>
      <c r="E104">
        <f ca="1">IF(D104&lt;0,"("&amp;D104&amp;")",D104)</f>
        <v>2</v>
      </c>
      <c r="F104" t="str">
        <f ca="1">CHAR(ROUND(RAND()*4+97,0))</f>
        <v>c</v>
      </c>
      <c r="G104" t="str">
        <f ca="1">CHAR(ROUND(RAND()*4+118,0))</f>
        <v>y</v>
      </c>
      <c r="H104">
        <f t="shared" ref="H104:H112" ca="1" si="25">ROUND(RAND()*20-5,0)</f>
        <v>8</v>
      </c>
      <c r="I104">
        <f ca="1">IF(OR(H104=0,H104=1),2,H104)</f>
        <v>8</v>
      </c>
      <c r="J104" t="str">
        <f ca="1">IF(I104&gt;0,"+ "&amp;I104,"- "&amp;ABS(I104))</f>
        <v>+ 8</v>
      </c>
      <c r="K104">
        <f ca="1">ROUND(RAND()*10-5,0)</f>
        <v>-4</v>
      </c>
      <c r="L104">
        <f ca="1">IF(OR(K104=0,K104=1),2,K104)</f>
        <v>-4</v>
      </c>
      <c r="M104" t="str">
        <f ca="1">IF(L104&gt;0,"+ "&amp;L104,"- "&amp;ABS(L104))</f>
        <v>- 4</v>
      </c>
      <c r="N104">
        <f ca="1">L104*D104</f>
        <v>-8</v>
      </c>
      <c r="O104" t="str">
        <f ca="1">IF(N104&gt;0,"+ "&amp;N104,"- "&amp;ABS(N104))</f>
        <v>- 8</v>
      </c>
      <c r="P104">
        <f ca="1">D104*I104</f>
        <v>16</v>
      </c>
      <c r="Q104" t="str">
        <f ca="1">"("&amp;I104&amp;F104&amp;" "&amp;M104&amp;") · "&amp;E104&amp;" = "</f>
        <v xml:space="preserve">(8c - 4) · 2 = </v>
      </c>
      <c r="R104" t="str">
        <f ca="1">P104&amp;F104&amp;" "&amp;O104</f>
        <v>16c - 8</v>
      </c>
      <c r="T104" t="str">
        <f ca="1">E104 &amp; " · " &amp;H104&amp; F104 &amp;" + " &amp; E104 &amp;" · " &amp; L104</f>
        <v>2 · 8c + 2 · -4</v>
      </c>
      <c r="U104" t="str">
        <f ca="1">IF(V104&lt;0," = "&amp;E104&amp;" · "&amp;F104&amp;" - " &amp;ABS(V104)," = "&amp;E104&amp;" · "&amp;F104&amp;" + "&amp;V104)</f>
        <v xml:space="preserve"> = 2 · c - 8</v>
      </c>
      <c r="V104">
        <f ca="1">D104*L104</f>
        <v>-8</v>
      </c>
    </row>
    <row r="106" spans="1:22" x14ac:dyDescent="0.25">
      <c r="A106">
        <f ca="1">RANK(B106,$B$3:$B$137)</f>
        <v>22</v>
      </c>
      <c r="B106">
        <f ca="1">RAND()</f>
        <v>0.62447604491082787</v>
      </c>
      <c r="C106">
        <f t="shared" ref="C106:C112" ca="1" si="26">ROUND(RAND()*10-5,0)*0.1</f>
        <v>0.30000000000000004</v>
      </c>
      <c r="D106">
        <f ca="1">IF(OR(C106=0,C106=1),2,C106)</f>
        <v>0.30000000000000004</v>
      </c>
      <c r="E106">
        <f ca="1">IF(D106&lt;0,"("&amp;D106&amp;")",D106)</f>
        <v>0.30000000000000004</v>
      </c>
      <c r="F106" t="str">
        <f ca="1">CHAR(ROUND(RAND()*4+97,0))</f>
        <v>c</v>
      </c>
      <c r="G106" t="str">
        <f ca="1">CHAR(ROUND(RAND()*4+118,0))</f>
        <v>y</v>
      </c>
      <c r="H106">
        <f t="shared" ref="H106:H112" ca="1" si="27">ROUND(RAND()*20-5,0)</f>
        <v>4</v>
      </c>
      <c r="I106">
        <f ca="1">IF(OR(H106=0,H106=1),2,H106)</f>
        <v>4</v>
      </c>
      <c r="J106" t="str">
        <f ca="1">IF(I106&gt;0,"+ "&amp;I106,"- "&amp;ABS(I106))</f>
        <v>+ 4</v>
      </c>
      <c r="K106">
        <f ca="1">ROUND(RAND()*10-5,0)</f>
        <v>5</v>
      </c>
      <c r="L106">
        <f ca="1">IF(OR(K106=0,K106=1),2,K106)</f>
        <v>5</v>
      </c>
      <c r="M106" t="str">
        <f ca="1">IF(L106&gt;0,"+ "&amp;L106,"- "&amp;ABS(L106))</f>
        <v>+ 5</v>
      </c>
      <c r="N106">
        <f ca="1">L106*D106</f>
        <v>1.5000000000000002</v>
      </c>
      <c r="O106" t="str">
        <f ca="1">IF(N106&gt;0,"+ "&amp;N106,"- "&amp;ABS(N106))</f>
        <v>+ 1,5</v>
      </c>
      <c r="P106">
        <f ca="1">D106*I106</f>
        <v>1.2000000000000002</v>
      </c>
      <c r="Q106" t="str">
        <f ca="1">"("&amp;I106&amp;F106&amp;" "&amp;M106&amp;") · "&amp;E106&amp;" = "</f>
        <v xml:space="preserve">(4c + 5) · 0,3 = </v>
      </c>
      <c r="R106" t="str">
        <f ca="1">P106&amp;F106&amp;" "&amp;O106</f>
        <v>1,2c + 1,5</v>
      </c>
      <c r="T106" t="str">
        <f ca="1">E106 &amp; " · " &amp;H106&amp; F106 &amp;" + " &amp; E106 &amp;" · " &amp; L106</f>
        <v>0,3 · 4c + 0,3 · 5</v>
      </c>
      <c r="U106" t="str">
        <f ca="1">IF(V106&lt;0," = "&amp;E106&amp;" · "&amp;F106&amp;" - " &amp;ABS(V106)," = "&amp;E106&amp;" · "&amp;F106&amp;" + "&amp;V106)</f>
        <v xml:space="preserve"> = 0,3 · c + 1,5</v>
      </c>
      <c r="V106">
        <f ca="1">D106*L106</f>
        <v>1.5000000000000002</v>
      </c>
    </row>
    <row r="108" spans="1:22" x14ac:dyDescent="0.25">
      <c r="A108">
        <f ca="1">RANK(B108,$B$3:$B$137)</f>
        <v>43</v>
      </c>
      <c r="B108">
        <f ca="1">RAND()</f>
        <v>0.35646982133245075</v>
      </c>
      <c r="C108">
        <f t="shared" ref="C108:C112" ca="1" si="28">ROUND(RAND()*10-5,0)*0.1</f>
        <v>-0.2</v>
      </c>
      <c r="D108">
        <f ca="1">IF(OR(C108=0,C108=1),2,C108)</f>
        <v>-0.2</v>
      </c>
      <c r="E108" t="str">
        <f ca="1">IF(D108&lt;0,"("&amp;D108&amp;")",D108)</f>
        <v>(-0,2)</v>
      </c>
      <c r="F108" t="str">
        <f ca="1">CHAR(ROUND(RAND()*4+97,0))</f>
        <v>e</v>
      </c>
      <c r="G108" t="str">
        <f ca="1">CHAR(ROUND(RAND()*4+118,0))</f>
        <v>x</v>
      </c>
      <c r="H108">
        <f t="shared" ref="H108:H112" ca="1" si="29">ROUND(RAND()*20-5,0)</f>
        <v>7</v>
      </c>
      <c r="I108">
        <f ca="1">IF(OR(H108=0,H108=1),2,H108)</f>
        <v>7</v>
      </c>
      <c r="J108" t="str">
        <f ca="1">IF(I108&gt;0,"+ "&amp;I108,"- "&amp;ABS(I108))</f>
        <v>+ 7</v>
      </c>
      <c r="K108">
        <f ca="1">ROUND(RAND()*10-5,0)</f>
        <v>-2</v>
      </c>
      <c r="L108">
        <f ca="1">IF(OR(K108=0,K108=1),2,K108)</f>
        <v>-2</v>
      </c>
      <c r="M108" t="str">
        <f ca="1">IF(L108&gt;0,"+ "&amp;L108,"- "&amp;ABS(L108))</f>
        <v>- 2</v>
      </c>
      <c r="N108">
        <f ca="1">L108*D108</f>
        <v>0.4</v>
      </c>
      <c r="O108" t="str">
        <f ca="1">IF(N108&gt;0,"+ "&amp;N108,"- "&amp;ABS(N108))</f>
        <v>+ 0,4</v>
      </c>
      <c r="P108">
        <f ca="1">D108*I108</f>
        <v>-1.4000000000000001</v>
      </c>
      <c r="Q108" t="str">
        <f ca="1">"("&amp;I108&amp;F108&amp;" "&amp;M108&amp;") · "&amp;E108&amp;" = "</f>
        <v xml:space="preserve">(7e - 2) · (-0,2) = </v>
      </c>
      <c r="R108" t="str">
        <f ca="1">P108&amp;F108&amp;" "&amp;O108</f>
        <v>-1,4e + 0,4</v>
      </c>
      <c r="T108" t="str">
        <f ca="1">E108 &amp; " · " &amp;H108&amp; F108 &amp;" + " &amp; E108 &amp;" · " &amp; L108</f>
        <v>(-0,2) · 7e + (-0,2) · -2</v>
      </c>
      <c r="U108" t="str">
        <f ca="1">IF(V108&lt;0," = "&amp;E108&amp;" · "&amp;F108&amp;" - " &amp;ABS(V108)," = "&amp;E108&amp;" · "&amp;F108&amp;" + "&amp;V108)</f>
        <v xml:space="preserve"> = (-0,2) · e + 0,4</v>
      </c>
      <c r="V108">
        <f ca="1">D108*L108</f>
        <v>0.4</v>
      </c>
    </row>
    <row r="110" spans="1:22" x14ac:dyDescent="0.25">
      <c r="A110">
        <f ca="1">RANK(B110,$B$3:$B$137)</f>
        <v>39</v>
      </c>
      <c r="B110">
        <f ca="1">RAND()</f>
        <v>0.39271022494301777</v>
      </c>
      <c r="C110">
        <f t="shared" ref="C110:C112" ca="1" si="30">ROUND(RAND()*10-5,0)*0.1</f>
        <v>-0.4</v>
      </c>
      <c r="D110">
        <f ca="1">IF(OR(C110=0,C110=1),2,C110)</f>
        <v>-0.4</v>
      </c>
      <c r="E110" t="str">
        <f ca="1">IF(D110&lt;0,"("&amp;D110&amp;")",D110)</f>
        <v>(-0,4)</v>
      </c>
      <c r="F110" t="str">
        <f ca="1">CHAR(ROUND(RAND()*4+97,0))</f>
        <v>e</v>
      </c>
      <c r="G110" t="str">
        <f ca="1">CHAR(ROUND(RAND()*4+118,0))</f>
        <v>w</v>
      </c>
      <c r="H110">
        <f t="shared" ref="H110:H112" ca="1" si="31">ROUND(RAND()*20-5,0)</f>
        <v>6</v>
      </c>
      <c r="I110">
        <f ca="1">IF(OR(H110=0,H110=1),2,H110)</f>
        <v>6</v>
      </c>
      <c r="J110" t="str">
        <f ca="1">IF(I110&gt;0,"+ "&amp;I110,"- "&amp;ABS(I110))</f>
        <v>+ 6</v>
      </c>
      <c r="K110">
        <f ca="1">ROUND(RAND()*10-5,0)</f>
        <v>-5</v>
      </c>
      <c r="L110">
        <f ca="1">IF(OR(K110=0,K110=1),2,K110)</f>
        <v>-5</v>
      </c>
      <c r="M110" t="str">
        <f ca="1">IF(L110&gt;0,"+ "&amp;L110,"- "&amp;ABS(L110))</f>
        <v>- 5</v>
      </c>
      <c r="N110">
        <f ca="1">L110*D110</f>
        <v>2</v>
      </c>
      <c r="O110" t="str">
        <f ca="1">IF(N110&gt;0,"+ "&amp;N110,"- "&amp;ABS(N110))</f>
        <v>+ 2</v>
      </c>
      <c r="P110">
        <f ca="1">D110*I110</f>
        <v>-2.4000000000000004</v>
      </c>
      <c r="Q110" t="str">
        <f ca="1">"("&amp;I110&amp;F110&amp;" "&amp;M110&amp;") · "&amp;E110&amp;" = "</f>
        <v xml:space="preserve">(6e - 5) · (-0,4) = </v>
      </c>
      <c r="R110" t="str">
        <f ca="1">P110&amp;F110&amp;" "&amp;O110</f>
        <v>-2,4e + 2</v>
      </c>
      <c r="T110" t="str">
        <f ca="1">E110 &amp; " · " &amp;H110&amp; F110 &amp;" + " &amp; E110 &amp;" · " &amp; L110</f>
        <v>(-0,4) · 6e + (-0,4) · -5</v>
      </c>
      <c r="U110" t="str">
        <f ca="1">IF(V110&lt;0," = "&amp;E110&amp;" · "&amp;F110&amp;" - " &amp;ABS(V110)," = "&amp;E110&amp;" · "&amp;F110&amp;" + "&amp;V110)</f>
        <v xml:space="preserve"> = (-0,4) · e + 2</v>
      </c>
      <c r="V110">
        <f ca="1">D110*L110</f>
        <v>2</v>
      </c>
    </row>
    <row r="112" spans="1:22" x14ac:dyDescent="0.25">
      <c r="A112">
        <f ca="1">RANK(B112,$B$3:$B$137)</f>
        <v>25</v>
      </c>
      <c r="B112">
        <f ca="1">RAND()</f>
        <v>0.59686294965757258</v>
      </c>
      <c r="C112">
        <f t="shared" ref="C112" ca="1" si="32">ROUND(RAND()*10-5,0)*0.1</f>
        <v>0.1</v>
      </c>
      <c r="D112">
        <f ca="1">IF(OR(C112=0,C112=1),2,C112)</f>
        <v>0.1</v>
      </c>
      <c r="E112">
        <f ca="1">IF(D112&lt;0,"("&amp;D112&amp;")",D112)</f>
        <v>0.1</v>
      </c>
      <c r="F112" t="str">
        <f ca="1">CHAR(ROUND(RAND()*4+97,0))</f>
        <v>a</v>
      </c>
      <c r="G112" t="str">
        <f ca="1">CHAR(ROUND(RAND()*4+118,0))</f>
        <v>w</v>
      </c>
      <c r="H112">
        <f t="shared" ref="H112" ca="1" si="33">ROUND(RAND()*20-5,0)</f>
        <v>6</v>
      </c>
      <c r="I112">
        <f ca="1">IF(OR(H112=0,H112=1),2,H112)</f>
        <v>6</v>
      </c>
      <c r="J112" t="str">
        <f ca="1">IF(I112&gt;0,"+ "&amp;I112,"- "&amp;ABS(I112))</f>
        <v>+ 6</v>
      </c>
      <c r="K112">
        <f ca="1">ROUND(RAND()*10-5,0)</f>
        <v>-3</v>
      </c>
      <c r="L112">
        <f ca="1">IF(OR(K112=0,K112=1),2,K112)</f>
        <v>-3</v>
      </c>
      <c r="M112" t="str">
        <f ca="1">IF(L112&gt;0,"+ "&amp;L112,"- "&amp;ABS(L112))</f>
        <v>- 3</v>
      </c>
      <c r="N112">
        <f ca="1">L112*D112</f>
        <v>-0.30000000000000004</v>
      </c>
      <c r="O112" t="str">
        <f ca="1">IF(N112&gt;0,"+ "&amp;N112,"- "&amp;ABS(N112))</f>
        <v>- 0,3</v>
      </c>
      <c r="P112">
        <f ca="1">D112*I112</f>
        <v>0.60000000000000009</v>
      </c>
      <c r="Q112" t="str">
        <f ca="1">"("&amp;I112&amp;F112&amp;" "&amp;M112&amp;") · "&amp;E112&amp;" = "</f>
        <v xml:space="preserve">(6a - 3) · 0,1 = </v>
      </c>
      <c r="R112" t="str">
        <f ca="1">P112&amp;F112&amp;" "&amp;O112</f>
        <v>0,6a - 0,3</v>
      </c>
      <c r="T112" t="str">
        <f ca="1">E112 &amp; " · " &amp;H112&amp; F112 &amp;" + " &amp; E112 &amp;" · " &amp; L112</f>
        <v>0,1 · 6a + 0,1 · -3</v>
      </c>
      <c r="U112" t="str">
        <f ca="1">IF(V112&lt;0," = "&amp;E112&amp;" · "&amp;F112&amp;" - " &amp;ABS(V112)," = "&amp;E112&amp;" · "&amp;F112&amp;" + "&amp;V112)</f>
        <v xml:space="preserve"> = 0,1 · a - 0,3</v>
      </c>
      <c r="V112">
        <f ca="1">D112*L112</f>
        <v>-0.30000000000000004</v>
      </c>
    </row>
    <row r="114" spans="1:22" x14ac:dyDescent="0.25">
      <c r="A114">
        <f ca="1">RANK(B114,$B$3:$B$137)</f>
        <v>20</v>
      </c>
      <c r="B114">
        <f ca="1">RAND()</f>
        <v>0.67474190647421362</v>
      </c>
      <c r="C114">
        <f ca="1">ROUND(RAND()*10-5,0)</f>
        <v>3</v>
      </c>
      <c r="D114">
        <f ca="1">IF(OR(C114=0,C114=1),2,C114)</f>
        <v>3</v>
      </c>
      <c r="E114">
        <f ca="1">IF(D114&lt;0,"("&amp;D114&amp;")",D114)</f>
        <v>3</v>
      </c>
      <c r="F114" t="str">
        <f ca="1">CHAR(ROUND(RAND()*4+97,0))</f>
        <v>a</v>
      </c>
      <c r="G114" t="str">
        <f ca="1">CHAR(ROUND(RAND()*4+118,0))</f>
        <v>w</v>
      </c>
      <c r="H114">
        <f ca="1">ROUND(RAND()*10-5,0)</f>
        <v>1</v>
      </c>
      <c r="I114">
        <f ca="1">IF(OR(H114=0,H114=1),2,H114)</f>
        <v>2</v>
      </c>
      <c r="J114" t="str">
        <f ca="1">IF(I114&gt;0,"+ "&amp;I114,"- "&amp;ABS(I114))</f>
        <v>+ 2</v>
      </c>
      <c r="K114">
        <f ca="1">ROUND(RAND()*10-5,0)</f>
        <v>2</v>
      </c>
      <c r="L114">
        <f ca="1">IF(OR(K114=0,K114=1),2,K114)</f>
        <v>2</v>
      </c>
      <c r="M114" t="str">
        <f ca="1">IF(L114&gt;0,"+ "&amp;L114,"- "&amp;ABS(L114))</f>
        <v>+ 2</v>
      </c>
      <c r="N114">
        <f ca="1">L114*D114</f>
        <v>6</v>
      </c>
      <c r="O114" t="str">
        <f ca="1">IF(N114&gt;0,"+ "&amp;N114,"- "&amp;ABS(N114))</f>
        <v>+ 6</v>
      </c>
      <c r="P114">
        <f ca="1">D114*I114</f>
        <v>6</v>
      </c>
      <c r="Q114" t="str">
        <f ca="1">"("&amp;I114&amp;F114&amp;" "&amp;M114&amp;") · "&amp;E114&amp;" = "</f>
        <v xml:space="preserve">(2a + 2) · 3 = </v>
      </c>
      <c r="R114" t="str">
        <f ca="1">P114&amp;F114&amp;" "&amp;O114</f>
        <v>6a + 6</v>
      </c>
      <c r="T114" t="str">
        <f ca="1">E114 &amp; " · " &amp;H114&amp; F114 &amp;" + " &amp; E114 &amp;" · " &amp; L114</f>
        <v>3 · 1a + 3 · 2</v>
      </c>
      <c r="U114" t="str">
        <f ca="1">IF(V114&lt;0," = "&amp;E114&amp;" · "&amp;F114&amp;" - " &amp;ABS(V114)," = "&amp;E114&amp;" · "&amp;F114&amp;" + "&amp;V114)</f>
        <v xml:space="preserve"> = 3 · a + 6</v>
      </c>
      <c r="V114">
        <f ca="1">D114*L114</f>
        <v>6</v>
      </c>
    </row>
    <row r="123" spans="1:22" x14ac:dyDescent="0.25">
      <c r="A123">
        <f ca="1">RANK(B123,$B$3:$B$137)</f>
        <v>21</v>
      </c>
      <c r="B123">
        <f ca="1">RAND()</f>
        <v>0.63912922733078892</v>
      </c>
      <c r="C123">
        <f ca="1">ROUND(RAND()*10-5,0)</f>
        <v>5</v>
      </c>
      <c r="D123">
        <f ca="1">IF(OR(C123=0,C123=1),2,C123)</f>
        <v>5</v>
      </c>
      <c r="E123">
        <f ca="1">IF(D123&lt;0,"("&amp;D123&amp;")",D123)</f>
        <v>5</v>
      </c>
      <c r="F123" t="str">
        <f ca="1">CHAR(ROUND(RAND()*4+97,0))</f>
        <v>d</v>
      </c>
      <c r="G123" t="str">
        <f ca="1">CHAR(ROUND(RAND()*4+118,0))</f>
        <v>y</v>
      </c>
      <c r="H123">
        <f ca="1">ROUND(RAND()*10-5,0)</f>
        <v>-3</v>
      </c>
      <c r="I123">
        <f ca="1">IF(OR(H123=0,H123=1),2,H123)</f>
        <v>-3</v>
      </c>
      <c r="J123" t="str">
        <f ca="1">IF(I123&gt;0,"+ "&amp;I123,"- "&amp;ABS(I123))</f>
        <v>- 3</v>
      </c>
      <c r="K123">
        <f ca="1">ROUND(RAND()*10-5,0)</f>
        <v>2</v>
      </c>
      <c r="L123">
        <f ca="1">IF(OR(K123=0,K123=1),2,K123)</f>
        <v>2</v>
      </c>
      <c r="M123" t="str">
        <f ca="1">IF(L123&gt;0,"+ "&amp;L123,"- "&amp;ABS(L123))</f>
        <v>+ 2</v>
      </c>
      <c r="N123">
        <f ca="1">L123*D123</f>
        <v>10</v>
      </c>
      <c r="O123" t="str">
        <f ca="1">IF(N123&gt;0,"+ "&amp;N123,"- "&amp;ABS(N123))</f>
        <v>+ 10</v>
      </c>
      <c r="P123">
        <f ca="1">D123*I123</f>
        <v>-15</v>
      </c>
      <c r="Q123" t="str">
        <f ca="1">E123&amp;" · ("&amp;I123&amp;F123&amp;" "&amp;M123&amp;G123&amp;") = "</f>
        <v xml:space="preserve">5 · (-3d + 2y) = </v>
      </c>
      <c r="R123" t="str">
        <f t="shared" ref="R123:R137" ca="1" si="34">P123&amp;F123&amp;" "&amp;O123&amp;G123</f>
        <v>-15d + 10y</v>
      </c>
      <c r="T123" t="str">
        <f ca="1">E123 &amp; " · " &amp;H123&amp; F123 &amp;" + " &amp; E123 &amp;" · " &amp; L123</f>
        <v>5 · -3d + 5 · 2</v>
      </c>
      <c r="U123" t="str">
        <f ca="1">IF(V123&lt;0," = "&amp;E123&amp;" · "&amp;F123&amp;" - " &amp;ABS(V123)," = "&amp;E123&amp;" · "&amp;F123&amp;" + "&amp;V123)</f>
        <v xml:space="preserve"> = 5 · d + 10</v>
      </c>
      <c r="V123">
        <f ca="1">D123*L123</f>
        <v>10</v>
      </c>
    </row>
    <row r="124" spans="1:22" x14ac:dyDescent="0.25">
      <c r="V124">
        <f t="shared" ref="V124:V133" si="35">D124*L124</f>
        <v>0</v>
      </c>
    </row>
    <row r="125" spans="1:22" x14ac:dyDescent="0.25">
      <c r="A125">
        <f ca="1">RANK(B125,$B$3:$B$137)</f>
        <v>42</v>
      </c>
      <c r="B125">
        <f ca="1">RAND()</f>
        <v>0.37313835748071467</v>
      </c>
      <c r="C125">
        <f ca="1">ROUND(RAND()*10-5,0)</f>
        <v>2</v>
      </c>
      <c r="D125">
        <f ca="1">IF(OR(C125=0,C125=1),2,C125)</f>
        <v>2</v>
      </c>
      <c r="E125">
        <f ca="1">IF(D125&lt;0,"("&amp;D125&amp;")",D125)</f>
        <v>2</v>
      </c>
      <c r="F125" t="str">
        <f ca="1">CHAR(ROUND(RAND()*4+97,0))</f>
        <v>e</v>
      </c>
      <c r="G125" t="str">
        <f ca="1">CHAR(ROUND(RAND()*4+118,0))</f>
        <v>x</v>
      </c>
      <c r="H125">
        <f ca="1">ROUND(RAND()*10-5,0)</f>
        <v>-2</v>
      </c>
      <c r="I125">
        <f ca="1">IF(OR(H125=0,H125=1),2,H125)</f>
        <v>-2</v>
      </c>
      <c r="J125" t="str">
        <f ca="1">IF(I125&gt;0,"+ "&amp;I125,"- "&amp;ABS(I125))</f>
        <v>- 2</v>
      </c>
      <c r="K125">
        <f ca="1">ROUND(RAND()*10-5,0)</f>
        <v>3</v>
      </c>
      <c r="L125">
        <f ca="1">IF(OR(K125=0,K125=1),2,K125)</f>
        <v>3</v>
      </c>
      <c r="M125" t="str">
        <f ca="1">IF(L125&gt;0,"+ "&amp;L125,"- "&amp;ABS(L125))</f>
        <v>+ 3</v>
      </c>
      <c r="N125">
        <f t="shared" ref="N125:N137" ca="1" si="36">L125*D125</f>
        <v>6</v>
      </c>
      <c r="O125" t="str">
        <f ca="1">IF(N125&gt;0,"+ "&amp;N125,"- "&amp;ABS(N125))</f>
        <v>+ 6</v>
      </c>
      <c r="P125">
        <f ca="1">D125*I125</f>
        <v>-4</v>
      </c>
      <c r="Q125" t="str">
        <f ca="1">E125&amp;" · ("&amp;I125&amp;F125&amp;" "&amp;M125&amp;G125&amp;") = "</f>
        <v xml:space="preserve">2 · (-2e + 3x) = </v>
      </c>
      <c r="R125" t="str">
        <f t="shared" ca="1" si="34"/>
        <v>-4e + 6x</v>
      </c>
      <c r="T125" t="str">
        <f ca="1">E125 &amp; " · " &amp;H125&amp; F125 &amp;" + " &amp; E125 &amp;" · " &amp; L125</f>
        <v>2 · -2e + 2 · 3</v>
      </c>
      <c r="U125" t="str">
        <f ca="1">IF(V125&lt;0," = "&amp;E125&amp;" · "&amp;F125&amp;" - " &amp;ABS(V125)," = "&amp;E125&amp;" · "&amp;F125&amp;" + "&amp;V125)</f>
        <v xml:space="preserve"> = 2 · e + 6</v>
      </c>
      <c r="V125">
        <f t="shared" ca="1" si="35"/>
        <v>6</v>
      </c>
    </row>
    <row r="126" spans="1:22" x14ac:dyDescent="0.25">
      <c r="V126">
        <f t="shared" si="35"/>
        <v>0</v>
      </c>
    </row>
    <row r="127" spans="1:22" x14ac:dyDescent="0.25">
      <c r="A127">
        <f ca="1">RANK(B127,$B$3:$B$137)</f>
        <v>18</v>
      </c>
      <c r="B127">
        <f ca="1">RAND()</f>
        <v>0.6851520569621089</v>
      </c>
      <c r="C127">
        <f ca="1">ROUND(RAND()*10-5,0)</f>
        <v>4</v>
      </c>
      <c r="D127">
        <f ca="1">IF(OR(C127=0,C127=1),2,C127)</f>
        <v>4</v>
      </c>
      <c r="E127">
        <f ca="1">IF(D127&lt;0,"("&amp;D127&amp;")",D127)</f>
        <v>4</v>
      </c>
      <c r="F127" t="str">
        <f ca="1">CHAR(ROUND(RAND()*4+97,0))</f>
        <v>a</v>
      </c>
      <c r="G127" t="str">
        <f ca="1">CHAR(ROUND(RAND()*4+118,0))</f>
        <v>x</v>
      </c>
      <c r="H127">
        <f ca="1">ROUND(RAND()*10-5,0)</f>
        <v>-4</v>
      </c>
      <c r="I127">
        <f ca="1">IF(OR(H127=0,H127=1),2,H127)</f>
        <v>-4</v>
      </c>
      <c r="J127" t="str">
        <f ca="1">IF(I127&gt;0,"+ "&amp;I127,"- "&amp;ABS(I127))</f>
        <v>- 4</v>
      </c>
      <c r="K127">
        <f ca="1">ROUND(RAND()*10-5,0)</f>
        <v>0</v>
      </c>
      <c r="L127">
        <f ca="1">IF(OR(K127=0,K127=1),2,K127)</f>
        <v>2</v>
      </c>
      <c r="M127" t="str">
        <f ca="1">IF(L127&gt;0,"+ "&amp;L127,"- "&amp;ABS(L127))</f>
        <v>+ 2</v>
      </c>
      <c r="N127">
        <f t="shared" ca="1" si="36"/>
        <v>8</v>
      </c>
      <c r="O127" t="str">
        <f ca="1">IF(N127&gt;0,"+ "&amp;N127,"- "&amp;ABS(N127))</f>
        <v>+ 8</v>
      </c>
      <c r="P127">
        <f ca="1">D127*I127</f>
        <v>-16</v>
      </c>
      <c r="Q127" t="str">
        <f ca="1">E127&amp;" · ("&amp;I127&amp;F127&amp;" "&amp;M127&amp;G127&amp;") = "</f>
        <v xml:space="preserve">4 · (-4a + 2x) = </v>
      </c>
      <c r="R127" t="str">
        <f t="shared" ca="1" si="34"/>
        <v>-16a + 8x</v>
      </c>
      <c r="T127" t="str">
        <f ca="1">E127 &amp; " · " &amp;H127&amp; F127 &amp;" + " &amp; E127 &amp;" · " &amp; L127</f>
        <v>4 · -4a + 4 · 2</v>
      </c>
      <c r="U127" t="str">
        <f ca="1">IF(V127&lt;0," = "&amp;E127&amp;" · "&amp;F127&amp;" - " &amp;ABS(V127)," = "&amp;E127&amp;" · "&amp;F127&amp;" + "&amp;V127)</f>
        <v xml:space="preserve"> = 4 · a + 8</v>
      </c>
      <c r="V127">
        <f t="shared" ca="1" si="35"/>
        <v>8</v>
      </c>
    </row>
    <row r="128" spans="1:22" x14ac:dyDescent="0.25">
      <c r="V128">
        <f t="shared" si="35"/>
        <v>0</v>
      </c>
    </row>
    <row r="129" spans="1:22" x14ac:dyDescent="0.25">
      <c r="A129">
        <f ca="1">RANK(B129,$B$3:$B$137)</f>
        <v>60</v>
      </c>
      <c r="B129">
        <f ca="1">RAND()</f>
        <v>4.241865300157821E-2</v>
      </c>
      <c r="C129">
        <f ca="1">ROUND(RAND()*10-5,0)</f>
        <v>1</v>
      </c>
      <c r="D129">
        <f ca="1">IF(OR(C129=0,C129=1),2,C129)</f>
        <v>2</v>
      </c>
      <c r="E129">
        <f ca="1">IF(D129&lt;0,"("&amp;D129&amp;")",D129)</f>
        <v>2</v>
      </c>
      <c r="F129" t="str">
        <f ca="1">CHAR(ROUND(RAND()*4+97,0))</f>
        <v>b</v>
      </c>
      <c r="G129" t="str">
        <f ca="1">CHAR(ROUND(RAND()*4+118,0))</f>
        <v>v</v>
      </c>
      <c r="H129">
        <f ca="1">ROUND(RAND()*10-5,0)</f>
        <v>2</v>
      </c>
      <c r="I129">
        <f ca="1">IF(OR(H129=0,H129=1),2,H129)</f>
        <v>2</v>
      </c>
      <c r="J129" t="str">
        <f ca="1">IF(I129&gt;0,"+ "&amp;I129,"- "&amp;ABS(I129))</f>
        <v>+ 2</v>
      </c>
      <c r="K129">
        <f ca="1">ROUND(RAND()*10-5,0)</f>
        <v>1</v>
      </c>
      <c r="L129">
        <f ca="1">IF(OR(K129=0,K129=1),2,K129)</f>
        <v>2</v>
      </c>
      <c r="M129" t="str">
        <f ca="1">IF(L129&gt;0,"+ "&amp;L129,"- "&amp;ABS(L129))</f>
        <v>+ 2</v>
      </c>
      <c r="N129">
        <f t="shared" ca="1" si="36"/>
        <v>4</v>
      </c>
      <c r="O129" t="str">
        <f ca="1">IF(N129&gt;0,"+ "&amp;N129,"- "&amp;ABS(N129))</f>
        <v>+ 4</v>
      </c>
      <c r="P129">
        <f ca="1">D129*I129</f>
        <v>4</v>
      </c>
      <c r="Q129" t="str">
        <f ca="1">E129&amp;" · ("&amp;I129&amp;F129&amp;" "&amp;M129&amp;G129&amp;") = "</f>
        <v xml:space="preserve">2 · (2b + 2v) = </v>
      </c>
      <c r="R129" t="str">
        <f t="shared" ca="1" si="34"/>
        <v>4b + 4v</v>
      </c>
      <c r="T129" t="str">
        <f ca="1">E129 &amp; " · " &amp;H129&amp; F129 &amp;" + " &amp; E129 &amp;" · " &amp; L129</f>
        <v>2 · 2b + 2 · 2</v>
      </c>
      <c r="U129" t="str">
        <f ca="1">IF(V129&lt;0," = "&amp;E129&amp;" · "&amp;F129&amp;" - " &amp;ABS(V129)," = "&amp;E129&amp;" · "&amp;F129&amp;" + "&amp;V129)</f>
        <v xml:space="preserve"> = 2 · b + 4</v>
      </c>
      <c r="V129">
        <f t="shared" ca="1" si="35"/>
        <v>4</v>
      </c>
    </row>
    <row r="130" spans="1:22" x14ac:dyDescent="0.25">
      <c r="V130">
        <f t="shared" si="35"/>
        <v>0</v>
      </c>
    </row>
    <row r="131" spans="1:22" x14ac:dyDescent="0.25">
      <c r="A131">
        <f ca="1">RANK(B131,$B$3:$B$137)</f>
        <v>62</v>
      </c>
      <c r="B131">
        <f ca="1">RAND()</f>
        <v>2.9872751759546179E-2</v>
      </c>
      <c r="C131">
        <f ca="1">ROUND(RAND()*10-5,0)</f>
        <v>-4</v>
      </c>
      <c r="D131">
        <f ca="1">IF(OR(C131=0,C131=1),2,C131)</f>
        <v>-4</v>
      </c>
      <c r="E131" t="str">
        <f ca="1">IF(D131&lt;0,"("&amp;D131&amp;")",D131)</f>
        <v>(-4)</v>
      </c>
      <c r="F131" t="str">
        <f ca="1">CHAR(ROUND(RAND()*4+97,0))</f>
        <v>b</v>
      </c>
      <c r="G131" t="str">
        <f ca="1">CHAR(ROUND(RAND()*4+118,0))</f>
        <v>x</v>
      </c>
      <c r="H131">
        <f ca="1">ROUND(RAND()*10-5,0)</f>
        <v>3</v>
      </c>
      <c r="I131">
        <f ca="1">IF(OR(H131=0,H131=1),2,H131)</f>
        <v>3</v>
      </c>
      <c r="J131" t="str">
        <f ca="1">IF(I131&gt;0,"+ "&amp;I131,"- "&amp;ABS(I131))</f>
        <v>+ 3</v>
      </c>
      <c r="K131">
        <f ca="1">ROUND(RAND()*10-5,0)</f>
        <v>-2</v>
      </c>
      <c r="L131">
        <f ca="1">IF(OR(K131=0,K131=1),2,K131)</f>
        <v>-2</v>
      </c>
      <c r="M131" t="str">
        <f ca="1">IF(L131&gt;0,"+ "&amp;L131,"- "&amp;ABS(L131))</f>
        <v>- 2</v>
      </c>
      <c r="N131">
        <f t="shared" ca="1" si="36"/>
        <v>8</v>
      </c>
      <c r="O131" t="str">
        <f ca="1">IF(N131&gt;0,"+ "&amp;N131,"- "&amp;ABS(N131))</f>
        <v>+ 8</v>
      </c>
      <c r="P131">
        <f ca="1">D131*I131</f>
        <v>-12</v>
      </c>
      <c r="Q131" t="str">
        <f ca="1">"("&amp;I131&amp;F131&amp;" "&amp;M131&amp;G131&amp;") · "&amp;E131&amp;" = "</f>
        <v xml:space="preserve">(3b - 2x) · (-4) = </v>
      </c>
      <c r="R131" t="str">
        <f t="shared" ca="1" si="34"/>
        <v>-12b + 8x</v>
      </c>
      <c r="T131" t="str">
        <f ca="1">E131 &amp; " · " &amp;H131&amp; F131 &amp;" + " &amp; E131 &amp;" · " &amp; L131</f>
        <v>(-4) · 3b + (-4) · -2</v>
      </c>
      <c r="U131" t="str">
        <f ca="1">IF(V131&lt;0," = "&amp;E131&amp;" · "&amp;F131&amp;" - " &amp;ABS(V131)," = "&amp;E131&amp;" · "&amp;F131&amp;" + "&amp;V131)</f>
        <v xml:space="preserve"> = (-4) · b + 8</v>
      </c>
      <c r="V131">
        <f t="shared" ca="1" si="35"/>
        <v>8</v>
      </c>
    </row>
    <row r="132" spans="1:22" x14ac:dyDescent="0.25">
      <c r="V132">
        <f t="shared" si="35"/>
        <v>0</v>
      </c>
    </row>
    <row r="133" spans="1:22" x14ac:dyDescent="0.25">
      <c r="A133">
        <f ca="1">RANK(B133,$B$3:$B$137)</f>
        <v>16</v>
      </c>
      <c r="B133">
        <f ca="1">RAND()</f>
        <v>0.75761897581990212</v>
      </c>
      <c r="C133">
        <f ca="1">ROUND(RAND()*10-5,0)</f>
        <v>1</v>
      </c>
      <c r="D133">
        <f ca="1">IF(OR(C133=0,C133=1),2,C133)</f>
        <v>2</v>
      </c>
      <c r="E133">
        <f ca="1">IF(D133&lt;0,"("&amp;D133&amp;")",D133)</f>
        <v>2</v>
      </c>
      <c r="F133" t="str">
        <f ca="1">CHAR(ROUND(RAND()*4+97,0))</f>
        <v>b</v>
      </c>
      <c r="G133" t="str">
        <f ca="1">CHAR(ROUND(RAND()*4+118,0))</f>
        <v>v</v>
      </c>
      <c r="H133">
        <f ca="1">ROUND(RAND()*10-5,0)</f>
        <v>4</v>
      </c>
      <c r="I133">
        <f ca="1">IF(OR(H133=0,H133=1),2,H133)</f>
        <v>4</v>
      </c>
      <c r="J133" t="str">
        <f ca="1">IF(I133&gt;0,"+ "&amp;I133,"- "&amp;ABS(I133))</f>
        <v>+ 4</v>
      </c>
      <c r="K133">
        <f ca="1">ROUND(RAND()*10-5,0)</f>
        <v>-2</v>
      </c>
      <c r="L133">
        <f ca="1">IF(OR(K133=0,K133=1),2,K133)</f>
        <v>-2</v>
      </c>
      <c r="M133" t="str">
        <f ca="1">IF(L133&gt;0,"+ "&amp;L133,"- "&amp;ABS(L133))</f>
        <v>- 2</v>
      </c>
      <c r="N133">
        <f t="shared" ca="1" si="36"/>
        <v>-4</v>
      </c>
      <c r="O133" t="str">
        <f ca="1">IF(N133&gt;0,"+ "&amp;N133,"- "&amp;ABS(N133))</f>
        <v>- 4</v>
      </c>
      <c r="P133">
        <f ca="1">D133*I133</f>
        <v>8</v>
      </c>
      <c r="Q133" t="str">
        <f ca="1">"("&amp;I133&amp;F133&amp;" "&amp;M133&amp;G133&amp;") · "&amp;E133&amp;" = "</f>
        <v xml:space="preserve">(4b - 2v) · 2 = </v>
      </c>
      <c r="R133" t="str">
        <f t="shared" ca="1" si="34"/>
        <v>8b - 4v</v>
      </c>
      <c r="T133" t="str">
        <f ca="1">E133 &amp; " · " &amp;H133&amp; F133 &amp;" + " &amp; E133 &amp;" · " &amp; L133</f>
        <v>2 · 4b + 2 · -2</v>
      </c>
      <c r="U133" t="str">
        <f ca="1">IF(V133&lt;0," = "&amp;E133&amp;" · "&amp;F133&amp;" - " &amp;ABS(V133)," = "&amp;E133&amp;" · "&amp;F133&amp;" + "&amp;V133)</f>
        <v xml:space="preserve"> = 2 · b - 4</v>
      </c>
      <c r="V133">
        <f t="shared" ca="1" si="35"/>
        <v>-4</v>
      </c>
    </row>
    <row r="135" spans="1:22" x14ac:dyDescent="0.25">
      <c r="A135">
        <f ca="1">RANK(B135,$B$3:$B$137)</f>
        <v>17</v>
      </c>
      <c r="B135">
        <f ca="1">RAND()</f>
        <v>0.7342912561474102</v>
      </c>
      <c r="C135">
        <f ca="1">ROUND(RAND()*10-5,0)</f>
        <v>-1</v>
      </c>
      <c r="D135">
        <f ca="1">IF(OR(C135=0,C135=1),2,C135)</f>
        <v>-1</v>
      </c>
      <c r="E135" t="str">
        <f ca="1">IF(D135&lt;0,"("&amp;D135&amp;")",D135)</f>
        <v>(-1)</v>
      </c>
      <c r="F135" t="str">
        <f ca="1">CHAR(ROUND(RAND()*4+97,0))</f>
        <v>d</v>
      </c>
      <c r="G135" t="str">
        <f ca="1">CHAR(ROUND(RAND()*4+118,0))</f>
        <v>w</v>
      </c>
      <c r="H135">
        <f ca="1">ROUND(RAND()*10-5,0)</f>
        <v>3</v>
      </c>
      <c r="I135">
        <f ca="1">IF(OR(H135=0,H135=1),2,H135)</f>
        <v>3</v>
      </c>
      <c r="J135" t="str">
        <f ca="1">IF(I135&gt;0,"+ "&amp;I135,"- "&amp;ABS(I135))</f>
        <v>+ 3</v>
      </c>
      <c r="K135">
        <f ca="1">ROUND(RAND()*10-5,0)</f>
        <v>4</v>
      </c>
      <c r="L135">
        <f ca="1">IF(OR(K135=0,K135=1),2,K135)</f>
        <v>4</v>
      </c>
      <c r="M135" t="str">
        <f ca="1">IF(L135&gt;0,"+ "&amp;L135,"- "&amp;ABS(L135))</f>
        <v>+ 4</v>
      </c>
      <c r="N135">
        <f t="shared" ca="1" si="36"/>
        <v>-4</v>
      </c>
      <c r="O135" t="str">
        <f ca="1">IF(N135&gt;0,"+ "&amp;N135,"- "&amp;ABS(N135))</f>
        <v>- 4</v>
      </c>
      <c r="P135">
        <f ca="1">D135*I135</f>
        <v>-3</v>
      </c>
      <c r="Q135" t="str">
        <f ca="1">"("&amp;I135&amp;F135&amp;" "&amp;M135&amp;G135&amp;") · "&amp;E135&amp;" = "</f>
        <v xml:space="preserve">(3d + 4w) · (-1) = </v>
      </c>
      <c r="R135" t="str">
        <f t="shared" ca="1" si="34"/>
        <v>-3d - 4w</v>
      </c>
      <c r="T135" t="str">
        <f ca="1">E135 &amp; " · " &amp;H135&amp; F135 &amp;" + " &amp; E135 &amp;" · " &amp; L135</f>
        <v>(-1) · 3d + (-1) · 4</v>
      </c>
    </row>
    <row r="137" spans="1:22" x14ac:dyDescent="0.25">
      <c r="A137">
        <f ca="1">RANK(B137,$B$3:$B$137)</f>
        <v>7</v>
      </c>
      <c r="B137">
        <f ca="1">RAND()</f>
        <v>0.89113904267576172</v>
      </c>
      <c r="C137">
        <f ca="1">ROUND(RAND()*10-5,0)</f>
        <v>-2</v>
      </c>
      <c r="D137">
        <f ca="1">IF(OR(C137=0,C137=1),2,C137)</f>
        <v>-2</v>
      </c>
      <c r="E137" t="str">
        <f ca="1">IF(D137&lt;0,"("&amp;D137&amp;")",D137)</f>
        <v>(-2)</v>
      </c>
      <c r="F137" t="str">
        <f ca="1">CHAR(ROUND(RAND()*4+97,0))</f>
        <v>d</v>
      </c>
      <c r="G137" t="str">
        <f ca="1">CHAR(ROUND(RAND()*4+118,0))</f>
        <v>y</v>
      </c>
      <c r="H137">
        <f ca="1">ROUND(RAND()*10-5,0)</f>
        <v>-3</v>
      </c>
      <c r="I137">
        <f ca="1">IF(OR(H137=0,H137=1),2,H137)</f>
        <v>-3</v>
      </c>
      <c r="J137" t="str">
        <f ca="1">IF(I137&gt;0,"+ "&amp;I137,"- "&amp;ABS(I137))</f>
        <v>- 3</v>
      </c>
      <c r="K137">
        <f ca="1">ROUND(RAND()*10-5,0)</f>
        <v>-1</v>
      </c>
      <c r="L137">
        <f ca="1">IF(OR(K137=0,K137=1),2,K137)</f>
        <v>-1</v>
      </c>
      <c r="M137" t="str">
        <f ca="1">IF(L137&gt;0,"+ "&amp;L137,"- "&amp;ABS(L137))</f>
        <v>- 1</v>
      </c>
      <c r="N137">
        <f t="shared" ca="1" si="36"/>
        <v>2</v>
      </c>
      <c r="O137" t="str">
        <f ca="1">IF(N137&gt;0,"+ "&amp;N137,"- "&amp;ABS(N137))</f>
        <v>+ 2</v>
      </c>
      <c r="P137">
        <f ca="1">D137*I137</f>
        <v>6</v>
      </c>
      <c r="Q137" t="str">
        <f ca="1">"("&amp;I137&amp;F137&amp;" "&amp;M137&amp;G137&amp;") · "&amp;E137&amp;" = "</f>
        <v xml:space="preserve">(-3d - 1y) · (-2) = </v>
      </c>
      <c r="R137" t="str">
        <f t="shared" ca="1" si="34"/>
        <v>6d + 2y</v>
      </c>
      <c r="T137" t="str">
        <f ca="1">E137 &amp; " · " &amp;H137&amp; F137 &amp;" + " &amp; E137 &amp;" · " &amp; L137</f>
        <v>(-2) · -3d + (-2) · -1</v>
      </c>
    </row>
    <row r="141" spans="1:22" x14ac:dyDescent="0.25">
      <c r="A141" s="6" t="s">
        <v>45</v>
      </c>
      <c r="D141" s="6"/>
      <c r="E141" s="6"/>
    </row>
    <row r="143" spans="1:22" x14ac:dyDescent="0.25">
      <c r="A143">
        <f t="shared" ref="A143:A158" ca="1" si="37">RANK(B143,$B$143:$B$158)</f>
        <v>12</v>
      </c>
      <c r="B143">
        <f ca="1">RAND()</f>
        <v>0.52404922330198223</v>
      </c>
      <c r="C143">
        <f ca="1">ROUND(RAND()*7+2,0)*(-1)^ROUND(RAND()*2+0.5,0)</f>
        <v>-5</v>
      </c>
      <c r="D143">
        <f t="shared" ref="D143:D148" ca="1" si="38">IF(OR(C143=0,C143=1),2,C143)</f>
        <v>-5</v>
      </c>
      <c r="E143" t="str">
        <f ca="1">IF(D143&lt;0,"("&amp;D143&amp;")",D143)</f>
        <v>(-5)</v>
      </c>
      <c r="F143" t="str">
        <f ca="1">CHAR(ROUND(RAND()*4+97,0))</f>
        <v>d</v>
      </c>
      <c r="G143" t="str">
        <f ca="1">CHAR(ROUND(RAND()*4+118,0))</f>
        <v>w</v>
      </c>
      <c r="H143">
        <f ca="1">ROUND(RAND()*7+2,0)*(-1)^ROUND(RAND()*2+0.5,0)</f>
        <v>-7</v>
      </c>
      <c r="I143">
        <f ca="1">IF(H143=0,2,H143)</f>
        <v>-7</v>
      </c>
      <c r="J143" t="str">
        <f ca="1">IF(I143&gt;0,"+ "&amp;I143,"- "&amp;ABS(I143))</f>
        <v>- 7</v>
      </c>
      <c r="K143">
        <f ca="1">ROUND(RAND()*7+2,0)*(-1)^ROUND(RAND()*2+0.5,0)</f>
        <v>-5</v>
      </c>
      <c r="L143">
        <f ca="1">IF(K143=0,2,K143)</f>
        <v>-5</v>
      </c>
      <c r="M143" t="str">
        <f ca="1">IF(N143/S143&gt;0,"+ "&amp;N143/S143," - "&amp;ABS(N143/S143))</f>
        <v xml:space="preserve"> - 5</v>
      </c>
      <c r="N143">
        <f t="shared" ref="N143:N158" ca="1" si="39">L143*D143</f>
        <v>25</v>
      </c>
      <c r="O143" t="str">
        <f ca="1">IF(N143&gt;0,"+ "&amp;N143,"- "&amp;ABS(N143))</f>
        <v>+ 25</v>
      </c>
      <c r="Q143" t="str">
        <f ca="1">D143&amp;F143&amp;" "&amp;O143&amp;" ="</f>
        <v>-5d + 25 =</v>
      </c>
      <c r="R143" t="str">
        <f ca="1">S143&amp;" · ("&amp;F143&amp;" "&amp;M143&amp;")"</f>
        <v>-5 · (d  - 5)</v>
      </c>
      <c r="S143">
        <f ca="1">GCD(ABS(D143),ABS(N143))*SIGN(D143)</f>
        <v>-5</v>
      </c>
      <c r="T143">
        <f ca="1">SIGN(C143)</f>
        <v>-1</v>
      </c>
    </row>
    <row r="144" spans="1:22" x14ac:dyDescent="0.25">
      <c r="A144">
        <f t="shared" ca="1" si="37"/>
        <v>10</v>
      </c>
      <c r="B144">
        <f t="shared" ref="B144:B158" ca="1" si="40">RAND()</f>
        <v>0.60102977514765743</v>
      </c>
      <c r="C144">
        <f t="shared" ref="C144:C158" ca="1" si="41">ROUND(RAND()*7+2,0)*(-1)^ROUND(RAND()*2+0.5,0)</f>
        <v>-5</v>
      </c>
      <c r="D144">
        <f t="shared" ca="1" si="38"/>
        <v>-5</v>
      </c>
      <c r="E144" t="str">
        <f t="shared" ref="E144:E158" ca="1" si="42">IF(D144&lt;0,"("&amp;D144&amp;")",D144)</f>
        <v>(-5)</v>
      </c>
      <c r="F144" t="str">
        <f t="shared" ref="F144:F158" ca="1" si="43">CHAR(ROUND(RAND()*4+97,0))</f>
        <v>b</v>
      </c>
      <c r="G144" t="str">
        <f t="shared" ref="G144:G158" ca="1" si="44">CHAR(ROUND(RAND()*4+118,0))</f>
        <v>x</v>
      </c>
      <c r="H144">
        <f t="shared" ref="H144:H158" ca="1" si="45">ROUND(RAND()*7+2,0)*(-1)^ROUND(RAND()*2+0.5,0)</f>
        <v>-4</v>
      </c>
      <c r="I144">
        <f ca="1">IF(H144=0,2,H144)</f>
        <v>-4</v>
      </c>
      <c r="J144" t="str">
        <f t="shared" ref="J144:J158" ca="1" si="46">IF(I144&gt;0,"+ "&amp;I144,"- "&amp;ABS(I144))</f>
        <v>- 4</v>
      </c>
      <c r="K144">
        <f t="shared" ref="K144:K158" ca="1" si="47">ROUND(RAND()*7+2,0)*(-1)^ROUND(RAND()*2+0.5,0)</f>
        <v>2</v>
      </c>
      <c r="L144">
        <f t="shared" ref="L144:L158" ca="1" si="48">IF(K144=0,2,K144)</f>
        <v>2</v>
      </c>
      <c r="M144" t="str">
        <f t="shared" ref="M144:M158" ca="1" si="49">IF(N144/S144&gt;0,"+ "&amp;N144/S144," - "&amp;ABS(N144/S144))</f>
        <v>+ 2</v>
      </c>
      <c r="N144">
        <f t="shared" ca="1" si="39"/>
        <v>-10</v>
      </c>
      <c r="O144" t="str">
        <f t="shared" ref="O144:O158" ca="1" si="50">IF(N144&gt;0,"+ "&amp;N144,"- "&amp;ABS(N144))</f>
        <v>- 10</v>
      </c>
      <c r="Q144" t="str">
        <f ca="1">D144&amp;F144&amp;" "&amp;O144&amp;" ="</f>
        <v>-5b - 10 =</v>
      </c>
      <c r="R144" t="str">
        <f ca="1">E144&amp;" · ("&amp;F144&amp;" "&amp;M144&amp;")"</f>
        <v>(-5) · (b + 2)</v>
      </c>
      <c r="S144">
        <f t="shared" ref="S144:S150" ca="1" si="51">GCD(ABS(D144),ABS(N144))*SIGN(D144)</f>
        <v>-5</v>
      </c>
      <c r="T144" s="6">
        <f ca="1">(-1)^ROUND(RAND()*2+0.5,0)</f>
        <v>1</v>
      </c>
    </row>
    <row r="145" spans="1:22" x14ac:dyDescent="0.25">
      <c r="A145">
        <f t="shared" ca="1" si="37"/>
        <v>11</v>
      </c>
      <c r="B145">
        <f t="shared" ca="1" si="40"/>
        <v>0.56496814452280997</v>
      </c>
      <c r="C145">
        <f t="shared" ca="1" si="41"/>
        <v>-6</v>
      </c>
      <c r="D145">
        <f t="shared" ca="1" si="38"/>
        <v>-6</v>
      </c>
      <c r="E145" t="str">
        <f t="shared" ca="1" si="42"/>
        <v>(-6)</v>
      </c>
      <c r="F145" t="str">
        <f t="shared" ca="1" si="43"/>
        <v>b</v>
      </c>
      <c r="G145" t="str">
        <f t="shared" ca="1" si="44"/>
        <v>y</v>
      </c>
      <c r="H145">
        <f t="shared" ca="1" si="45"/>
        <v>-6</v>
      </c>
      <c r="I145">
        <f ca="1">IF(H145=0,2,H145)</f>
        <v>-6</v>
      </c>
      <c r="J145" t="str">
        <f t="shared" ca="1" si="46"/>
        <v>- 6</v>
      </c>
      <c r="K145">
        <f t="shared" ca="1" si="47"/>
        <v>3</v>
      </c>
      <c r="L145">
        <f t="shared" ca="1" si="48"/>
        <v>3</v>
      </c>
      <c r="M145" t="str">
        <f t="shared" ca="1" si="49"/>
        <v>+ 3</v>
      </c>
      <c r="N145">
        <f t="shared" ca="1" si="39"/>
        <v>-18</v>
      </c>
      <c r="O145" t="str">
        <f t="shared" ca="1" si="50"/>
        <v>- 18</v>
      </c>
      <c r="Q145" t="str">
        <f ca="1">D145&amp;F145&amp;" "&amp;O145&amp;" ="</f>
        <v>-6b - 18 =</v>
      </c>
      <c r="R145" t="str">
        <f ca="1">E145&amp;" · ("&amp;F145&amp;" "&amp;M145&amp;")"</f>
        <v>(-6) · (b + 3)</v>
      </c>
      <c r="S145">
        <f t="shared" ca="1" si="51"/>
        <v>-6</v>
      </c>
    </row>
    <row r="146" spans="1:22" x14ac:dyDescent="0.25">
      <c r="A146">
        <f t="shared" ca="1" si="37"/>
        <v>2</v>
      </c>
      <c r="B146">
        <f t="shared" ca="1" si="40"/>
        <v>0.93777590690400814</v>
      </c>
      <c r="C146">
        <f t="shared" ca="1" si="41"/>
        <v>-4</v>
      </c>
      <c r="D146">
        <f t="shared" ca="1" si="38"/>
        <v>-4</v>
      </c>
      <c r="E146" t="str">
        <f t="shared" ca="1" si="42"/>
        <v>(-4)</v>
      </c>
      <c r="F146" t="str">
        <f t="shared" ca="1" si="43"/>
        <v>b</v>
      </c>
      <c r="G146" t="str">
        <f t="shared" ca="1" si="44"/>
        <v>z</v>
      </c>
      <c r="H146">
        <f t="shared" ca="1" si="45"/>
        <v>8</v>
      </c>
      <c r="I146">
        <f ca="1">IF(H146=0,2,H146)</f>
        <v>8</v>
      </c>
      <c r="J146" t="str">
        <f t="shared" ca="1" si="46"/>
        <v>+ 8</v>
      </c>
      <c r="K146">
        <f t="shared" ca="1" si="47"/>
        <v>-8</v>
      </c>
      <c r="L146">
        <f t="shared" ca="1" si="48"/>
        <v>-8</v>
      </c>
      <c r="M146" t="str">
        <f t="shared" ca="1" si="49"/>
        <v xml:space="preserve"> - 8</v>
      </c>
      <c r="N146">
        <f t="shared" ca="1" si="39"/>
        <v>32</v>
      </c>
      <c r="O146" t="str">
        <f t="shared" ca="1" si="50"/>
        <v>+ 32</v>
      </c>
      <c r="Q146" t="str">
        <f ca="1">D146&amp;F146&amp;" "&amp;O146&amp;" ="</f>
        <v>-4b + 32 =</v>
      </c>
      <c r="R146" t="str">
        <f ca="1">E146&amp;" · ("&amp;F146&amp;" "&amp;M146&amp;")"</f>
        <v>(-4) · (b  - 8)</v>
      </c>
      <c r="S146">
        <f t="shared" ca="1" si="51"/>
        <v>-4</v>
      </c>
    </row>
    <row r="147" spans="1:22" x14ac:dyDescent="0.25">
      <c r="A147">
        <f t="shared" ca="1" si="37"/>
        <v>6</v>
      </c>
      <c r="B147">
        <f ca="1">RAND()</f>
        <v>0.77452568726566928</v>
      </c>
      <c r="C147">
        <f t="shared" ca="1" si="41"/>
        <v>6</v>
      </c>
      <c r="D147">
        <f t="shared" ca="1" si="38"/>
        <v>6</v>
      </c>
      <c r="E147">
        <f ca="1">IF(D147&lt;0,"("&amp;D147&amp;")",D147)</f>
        <v>6</v>
      </c>
      <c r="F147" t="str">
        <f ca="1">CHAR(ROUND(RAND()*4+97,0))</f>
        <v>b</v>
      </c>
      <c r="G147" t="str">
        <f t="shared" ca="1" si="44"/>
        <v>y</v>
      </c>
      <c r="H147">
        <f t="shared" ca="1" si="45"/>
        <v>-8</v>
      </c>
      <c r="I147">
        <f ca="1">IF(AND(D147&lt;0,H147&lt;0),-H147,H147)</f>
        <v>-8</v>
      </c>
      <c r="J147" t="str">
        <f t="shared" ca="1" si="46"/>
        <v>- 8</v>
      </c>
      <c r="K147">
        <f t="shared" ca="1" si="47"/>
        <v>5</v>
      </c>
      <c r="L147">
        <f ca="1">IF(K147=0,2,K147)</f>
        <v>5</v>
      </c>
      <c r="M147" t="str">
        <f t="shared" ca="1" si="49"/>
        <v>+ 5</v>
      </c>
      <c r="N147">
        <f t="shared" ca="1" si="39"/>
        <v>30</v>
      </c>
      <c r="O147" t="str">
        <f ca="1">IF(N147&gt;0,"+ "&amp;N147,"- "&amp;ABS(N147))</f>
        <v>+ 30</v>
      </c>
      <c r="Q147" t="str">
        <f ca="1">D147&amp;F147&amp;" "&amp;O147&amp;G147&amp;" ="</f>
        <v>6b + 30y =</v>
      </c>
      <c r="R147" t="str">
        <f ca="1">E147&amp;" · ("&amp;F147&amp;" "&amp;M147&amp;G147&amp;")"</f>
        <v>6 · (b + 5y)</v>
      </c>
      <c r="S147">
        <f t="shared" ca="1" si="51"/>
        <v>6</v>
      </c>
    </row>
    <row r="148" spans="1:22" x14ac:dyDescent="0.25">
      <c r="A148">
        <f t="shared" ca="1" si="37"/>
        <v>1</v>
      </c>
      <c r="B148">
        <f t="shared" ca="1" si="40"/>
        <v>0.99277169329412052</v>
      </c>
      <c r="C148">
        <f t="shared" ca="1" si="41"/>
        <v>5</v>
      </c>
      <c r="D148">
        <f t="shared" ca="1" si="38"/>
        <v>5</v>
      </c>
      <c r="E148">
        <f t="shared" ca="1" si="42"/>
        <v>5</v>
      </c>
      <c r="F148" t="str">
        <f t="shared" ca="1" si="43"/>
        <v>b</v>
      </c>
      <c r="G148" t="str">
        <f t="shared" ca="1" si="44"/>
        <v>v</v>
      </c>
      <c r="H148">
        <f t="shared" ca="1" si="45"/>
        <v>3</v>
      </c>
      <c r="I148">
        <f t="shared" ref="I148:I158" ca="1" si="52">IF(AND(D148&lt;0,H148&lt;0),-H148,H148)</f>
        <v>3</v>
      </c>
      <c r="J148" t="str">
        <f t="shared" ca="1" si="46"/>
        <v>+ 3</v>
      </c>
      <c r="K148">
        <f t="shared" ca="1" si="47"/>
        <v>3</v>
      </c>
      <c r="L148">
        <f t="shared" ca="1" si="48"/>
        <v>3</v>
      </c>
      <c r="M148" t="str">
        <f t="shared" ca="1" si="49"/>
        <v>+ 3</v>
      </c>
      <c r="N148">
        <f t="shared" ca="1" si="39"/>
        <v>15</v>
      </c>
      <c r="O148" t="str">
        <f t="shared" ca="1" si="50"/>
        <v>+ 15</v>
      </c>
      <c r="Q148" t="str">
        <f ca="1">D148&amp;F148&amp;" "&amp;O148&amp;G148&amp;" ="</f>
        <v>5b + 15v =</v>
      </c>
      <c r="R148" t="str">
        <f ca="1">E148&amp;" · ("&amp;F148&amp;" "&amp;M148&amp;G148&amp;")"</f>
        <v>5 · (b + 3v)</v>
      </c>
      <c r="S148">
        <f t="shared" ca="1" si="51"/>
        <v>5</v>
      </c>
    </row>
    <row r="149" spans="1:22" x14ac:dyDescent="0.25">
      <c r="A149">
        <f t="shared" ca="1" si="37"/>
        <v>4</v>
      </c>
      <c r="B149">
        <f t="shared" ca="1" si="40"/>
        <v>0.86681364580714015</v>
      </c>
      <c r="C149">
        <f t="shared" ca="1" si="41"/>
        <v>7</v>
      </c>
      <c r="D149">
        <f ca="1">IF(OR(C149=0,C149=1),2,C149)</f>
        <v>7</v>
      </c>
      <c r="E149">
        <f t="shared" ca="1" si="42"/>
        <v>7</v>
      </c>
      <c r="F149" t="str">
        <f t="shared" ca="1" si="43"/>
        <v>d</v>
      </c>
      <c r="G149" t="str">
        <f t="shared" ca="1" si="44"/>
        <v>y</v>
      </c>
      <c r="H149">
        <f t="shared" ca="1" si="45"/>
        <v>-7</v>
      </c>
      <c r="I149">
        <f t="shared" ca="1" si="52"/>
        <v>-7</v>
      </c>
      <c r="J149" t="str">
        <f t="shared" ca="1" si="46"/>
        <v>- 7</v>
      </c>
      <c r="K149">
        <f t="shared" ca="1" si="47"/>
        <v>-6</v>
      </c>
      <c r="L149">
        <f t="shared" ca="1" si="48"/>
        <v>-6</v>
      </c>
      <c r="M149" t="str">
        <f t="shared" ca="1" si="49"/>
        <v xml:space="preserve"> - 6</v>
      </c>
      <c r="N149">
        <f t="shared" ca="1" si="39"/>
        <v>-42</v>
      </c>
      <c r="O149" t="str">
        <f t="shared" ca="1" si="50"/>
        <v>- 42</v>
      </c>
      <c r="Q149" t="str">
        <f ca="1">D149&amp;F149&amp;" "&amp;O149&amp;G149&amp;" ="</f>
        <v>7d - 42y =</v>
      </c>
      <c r="R149" t="str">
        <f ca="1">E149&amp;" · ("&amp;F149&amp;" "&amp;M149&amp;G149&amp;")"</f>
        <v>7 · (d  - 6y)</v>
      </c>
      <c r="S149">
        <f t="shared" ca="1" si="51"/>
        <v>7</v>
      </c>
    </row>
    <row r="150" spans="1:22" x14ac:dyDescent="0.25">
      <c r="A150">
        <f t="shared" ca="1" si="37"/>
        <v>8</v>
      </c>
      <c r="B150">
        <f t="shared" ca="1" si="40"/>
        <v>0.66155150616545555</v>
      </c>
      <c r="C150">
        <f t="shared" ca="1" si="41"/>
        <v>-2</v>
      </c>
      <c r="D150">
        <f t="shared" ref="D150:D158" ca="1" si="53">IF(OR(C150=0,C150=1),2,C150)</f>
        <v>-2</v>
      </c>
      <c r="E150" t="str">
        <f t="shared" ca="1" si="42"/>
        <v>(-2)</v>
      </c>
      <c r="F150" t="str">
        <f t="shared" ca="1" si="43"/>
        <v>b</v>
      </c>
      <c r="G150" t="str">
        <f t="shared" ca="1" si="44"/>
        <v>w</v>
      </c>
      <c r="H150">
        <f t="shared" ca="1" si="45"/>
        <v>-5</v>
      </c>
      <c r="I150">
        <f t="shared" ca="1" si="52"/>
        <v>5</v>
      </c>
      <c r="J150" t="str">
        <f t="shared" ca="1" si="46"/>
        <v>+ 5</v>
      </c>
      <c r="K150">
        <f t="shared" ca="1" si="47"/>
        <v>-3</v>
      </c>
      <c r="L150">
        <f t="shared" ca="1" si="48"/>
        <v>-3</v>
      </c>
      <c r="M150" t="str">
        <f t="shared" ca="1" si="49"/>
        <v xml:space="preserve"> - 3</v>
      </c>
      <c r="N150">
        <f t="shared" ca="1" si="39"/>
        <v>6</v>
      </c>
      <c r="O150" t="str">
        <f t="shared" ca="1" si="50"/>
        <v>+ 6</v>
      </c>
      <c r="Q150" t="str">
        <f ca="1">D150&amp;F150&amp;" "&amp;O150&amp;G150&amp;" ="</f>
        <v>-2b + 6w =</v>
      </c>
      <c r="R150" t="str">
        <f ca="1">E150&amp;" · ("&amp;F150&amp;" "&amp;M150&amp;G150&amp;")"</f>
        <v>(-2) · (b  - 3w)</v>
      </c>
      <c r="S150">
        <f t="shared" ca="1" si="51"/>
        <v>-2</v>
      </c>
    </row>
    <row r="151" spans="1:22" x14ac:dyDescent="0.25">
      <c r="A151">
        <f t="shared" ca="1" si="37"/>
        <v>5</v>
      </c>
      <c r="B151">
        <f ca="1">RAND()</f>
        <v>0.81611152944846888</v>
      </c>
      <c r="C151">
        <f t="shared" ca="1" si="41"/>
        <v>3</v>
      </c>
      <c r="D151">
        <f t="shared" ca="1" si="53"/>
        <v>3</v>
      </c>
      <c r="E151">
        <f ca="1">IF(D151&lt;0,"("&amp;D151&amp;")",D151)</f>
        <v>3</v>
      </c>
      <c r="F151" t="str">
        <f ca="1">CHAR(ROUND(RAND()*4+97,0))</f>
        <v>a</v>
      </c>
      <c r="G151" t="str">
        <f ca="1">CHAR(ROUND(RAND()*4+118,0))</f>
        <v>w</v>
      </c>
      <c r="H151">
        <f t="shared" ca="1" si="45"/>
        <v>-8</v>
      </c>
      <c r="I151">
        <f t="shared" ca="1" si="52"/>
        <v>-8</v>
      </c>
      <c r="J151" t="str">
        <f t="shared" ca="1" si="46"/>
        <v>- 8</v>
      </c>
      <c r="K151">
        <f t="shared" ca="1" si="47"/>
        <v>4</v>
      </c>
      <c r="L151">
        <f ca="1">IF(K151=0,2,K151)</f>
        <v>4</v>
      </c>
      <c r="M151" t="str">
        <f t="shared" ca="1" si="49"/>
        <v xml:space="preserve"> - 1</v>
      </c>
      <c r="N151">
        <f t="shared" ca="1" si="39"/>
        <v>12</v>
      </c>
      <c r="O151" t="str">
        <f ca="1">IF(N151&gt;0,"+ "&amp;N151,"- "&amp;ABS(N151))</f>
        <v>+ 12</v>
      </c>
      <c r="P151">
        <f ca="1">D151*I151</f>
        <v>-24</v>
      </c>
      <c r="Q151" t="str">
        <f ca="1">P151&amp;F151&amp;" "&amp;O151&amp;" ="</f>
        <v>-24a + 12 =</v>
      </c>
      <c r="R151" t="str">
        <f ca="1">T151&amp;" · ("&amp;U151&amp;F151&amp;" "&amp;V151&amp;")"</f>
        <v>(-12) · (2a  - 1)</v>
      </c>
      <c r="S151">
        <f ca="1">GCD(ABS(P151),ABS(N151))*SIGN(P151)</f>
        <v>-12</v>
      </c>
      <c r="T151" t="str">
        <f t="shared" ref="T151:T158" ca="1" si="54">IF(S151&lt;0,"("&amp;S151&amp;")",S151)</f>
        <v>(-12)</v>
      </c>
      <c r="U151">
        <f t="shared" ref="U151:U158" ca="1" si="55">IF(P151/S151=1,"",IF(P151/S151&gt;0,P151/S151," - "&amp;ABS(P151/S151)))</f>
        <v>2</v>
      </c>
      <c r="V151" t="str">
        <f ca="1">IF(N151/S151=1,1,IF(N151/S151&gt;0," + "&amp;N151/S151," - "&amp;ABS(N151/S151)))</f>
        <v xml:space="preserve"> - 1</v>
      </c>
    </row>
    <row r="152" spans="1:22" x14ac:dyDescent="0.25">
      <c r="A152">
        <f t="shared" ca="1" si="37"/>
        <v>16</v>
      </c>
      <c r="B152">
        <f t="shared" ca="1" si="40"/>
        <v>3.8343330146284327E-4</v>
      </c>
      <c r="C152">
        <f t="shared" ca="1" si="41"/>
        <v>-4</v>
      </c>
      <c r="D152">
        <f t="shared" ca="1" si="53"/>
        <v>-4</v>
      </c>
      <c r="E152" t="str">
        <f t="shared" ca="1" si="42"/>
        <v>(-4)</v>
      </c>
      <c r="F152" t="str">
        <f t="shared" ca="1" si="43"/>
        <v>d</v>
      </c>
      <c r="G152" t="str">
        <f t="shared" ca="1" si="44"/>
        <v>v</v>
      </c>
      <c r="H152">
        <f t="shared" ca="1" si="45"/>
        <v>2</v>
      </c>
      <c r="I152">
        <f t="shared" ca="1" si="52"/>
        <v>2</v>
      </c>
      <c r="J152" t="str">
        <f t="shared" ca="1" si="46"/>
        <v>+ 2</v>
      </c>
      <c r="K152">
        <f t="shared" ca="1" si="47"/>
        <v>6</v>
      </c>
      <c r="L152">
        <f t="shared" ca="1" si="48"/>
        <v>6</v>
      </c>
      <c r="M152" t="str">
        <f t="shared" ca="1" si="49"/>
        <v>+ 3</v>
      </c>
      <c r="N152">
        <f t="shared" ca="1" si="39"/>
        <v>-24</v>
      </c>
      <c r="O152" t="str">
        <f t="shared" ca="1" si="50"/>
        <v>- 24</v>
      </c>
      <c r="P152">
        <f t="shared" ref="P152:P158" ca="1" si="56">D152*I152</f>
        <v>-8</v>
      </c>
      <c r="Q152" t="str">
        <f ca="1">P152&amp;F152&amp;" "&amp;O152&amp;" ="</f>
        <v>-8d - 24 =</v>
      </c>
      <c r="R152" t="str">
        <f ca="1">T152&amp;" · ("&amp;U152&amp;F152&amp;" "&amp;V152&amp;")"</f>
        <v>(-8) · (d  + 3)</v>
      </c>
      <c r="S152">
        <f t="shared" ref="S152:S158" ca="1" si="57">GCD(ABS(P152),ABS(N152))*SIGN(P152)</f>
        <v>-8</v>
      </c>
      <c r="T152" t="str">
        <f t="shared" ca="1" si="54"/>
        <v>(-8)</v>
      </c>
      <c r="U152" t="str">
        <f t="shared" ca="1" si="55"/>
        <v/>
      </c>
      <c r="V152" t="str">
        <f ca="1">IF(N152/S152=1,1,IF(N152/S152&gt;0," + "&amp;N152/S152," - "&amp;ABS(N152/S152)))</f>
        <v xml:space="preserve"> + 3</v>
      </c>
    </row>
    <row r="153" spans="1:22" x14ac:dyDescent="0.25">
      <c r="A153">
        <f t="shared" ca="1" si="37"/>
        <v>7</v>
      </c>
      <c r="B153">
        <f t="shared" ca="1" si="40"/>
        <v>0.71612145636342661</v>
      </c>
      <c r="C153">
        <f t="shared" ca="1" si="41"/>
        <v>-3</v>
      </c>
      <c r="D153">
        <f t="shared" ca="1" si="53"/>
        <v>-3</v>
      </c>
      <c r="E153" t="str">
        <f t="shared" ca="1" si="42"/>
        <v>(-3)</v>
      </c>
      <c r="F153" t="str">
        <f t="shared" ca="1" si="43"/>
        <v>b</v>
      </c>
      <c r="G153" t="str">
        <f t="shared" ca="1" si="44"/>
        <v>w</v>
      </c>
      <c r="H153">
        <f t="shared" ca="1" si="45"/>
        <v>6</v>
      </c>
      <c r="I153">
        <f t="shared" ca="1" si="52"/>
        <v>6</v>
      </c>
      <c r="J153" t="str">
        <f t="shared" ca="1" si="46"/>
        <v>+ 6</v>
      </c>
      <c r="K153">
        <f t="shared" ca="1" si="47"/>
        <v>-8</v>
      </c>
      <c r="L153">
        <f t="shared" ca="1" si="48"/>
        <v>-8</v>
      </c>
      <c r="M153" t="str">
        <f t="shared" ca="1" si="49"/>
        <v xml:space="preserve"> - 4</v>
      </c>
      <c r="N153">
        <f t="shared" ca="1" si="39"/>
        <v>24</v>
      </c>
      <c r="O153" t="str">
        <f t="shared" ca="1" si="50"/>
        <v>+ 24</v>
      </c>
      <c r="P153">
        <f t="shared" ca="1" si="56"/>
        <v>-18</v>
      </c>
      <c r="Q153" t="str">
        <f ca="1">P153&amp;F153&amp;" "&amp;O153&amp;" ="</f>
        <v>-18b + 24 =</v>
      </c>
      <c r="R153" t="str">
        <f ca="1">T153&amp;" · ("&amp;U153&amp;F153&amp;" "&amp;V153&amp;")"</f>
        <v>(-6) · (3b  - 4)</v>
      </c>
      <c r="S153">
        <f t="shared" ca="1" si="57"/>
        <v>-6</v>
      </c>
      <c r="T153" t="str">
        <f t="shared" ca="1" si="54"/>
        <v>(-6)</v>
      </c>
      <c r="U153">
        <f t="shared" ca="1" si="55"/>
        <v>3</v>
      </c>
      <c r="V153" t="str">
        <f ca="1">IF(N153/S153=1,1,IF(N153/S153&gt;0," + "&amp;N153/S153," - "&amp;ABS(N153/S153)))</f>
        <v xml:space="preserve"> - 4</v>
      </c>
    </row>
    <row r="154" spans="1:22" x14ac:dyDescent="0.25">
      <c r="A154">
        <f t="shared" ca="1" si="37"/>
        <v>9</v>
      </c>
      <c r="B154">
        <f t="shared" ca="1" si="40"/>
        <v>0.62145138083477891</v>
      </c>
      <c r="C154">
        <f t="shared" ca="1" si="41"/>
        <v>-3</v>
      </c>
      <c r="D154">
        <f t="shared" ca="1" si="53"/>
        <v>-3</v>
      </c>
      <c r="E154" t="str">
        <f t="shared" ca="1" si="42"/>
        <v>(-3)</v>
      </c>
      <c r="F154" t="str">
        <f t="shared" ca="1" si="43"/>
        <v>c</v>
      </c>
      <c r="G154" t="str">
        <f t="shared" ca="1" si="44"/>
        <v>v</v>
      </c>
      <c r="H154">
        <f t="shared" ca="1" si="45"/>
        <v>-6</v>
      </c>
      <c r="I154">
        <f t="shared" ca="1" si="52"/>
        <v>6</v>
      </c>
      <c r="J154" t="str">
        <f t="shared" ca="1" si="46"/>
        <v>+ 6</v>
      </c>
      <c r="K154">
        <f t="shared" ca="1" si="47"/>
        <v>-4</v>
      </c>
      <c r="L154">
        <f t="shared" ca="1" si="48"/>
        <v>-4</v>
      </c>
      <c r="M154" t="str">
        <f t="shared" ca="1" si="49"/>
        <v xml:space="preserve"> - 2</v>
      </c>
      <c r="N154">
        <f t="shared" ca="1" si="39"/>
        <v>12</v>
      </c>
      <c r="O154" t="str">
        <f t="shared" ca="1" si="50"/>
        <v>+ 12</v>
      </c>
      <c r="P154">
        <f t="shared" ca="1" si="56"/>
        <v>-18</v>
      </c>
      <c r="Q154" t="str">
        <f ca="1">P154&amp;F154&amp;" "&amp;O154&amp;" ="</f>
        <v>-18c + 12 =</v>
      </c>
      <c r="R154" t="str">
        <f ca="1">T154&amp;" · ("&amp;U154&amp;F154&amp;" "&amp;V154&amp;")"</f>
        <v>(-6) · (3c  - 2)</v>
      </c>
      <c r="S154">
        <f t="shared" ca="1" si="57"/>
        <v>-6</v>
      </c>
      <c r="T154" t="str">
        <f t="shared" ca="1" si="54"/>
        <v>(-6)</v>
      </c>
      <c r="U154">
        <f t="shared" ca="1" si="55"/>
        <v>3</v>
      </c>
      <c r="V154" t="str">
        <f ca="1">IF(N154/S154=1,1,IF(N154/S154&gt;0," + "&amp;N154/S154," - "&amp;ABS(N154/S154)))</f>
        <v xml:space="preserve"> - 2</v>
      </c>
    </row>
    <row r="155" spans="1:22" x14ac:dyDescent="0.25">
      <c r="A155">
        <f t="shared" ca="1" si="37"/>
        <v>15</v>
      </c>
      <c r="B155">
        <f ca="1">RAND()</f>
        <v>0.12346528478047181</v>
      </c>
      <c r="C155">
        <f t="shared" ca="1" si="41"/>
        <v>5</v>
      </c>
      <c r="D155">
        <f t="shared" ca="1" si="53"/>
        <v>5</v>
      </c>
      <c r="E155">
        <f ca="1">IF(D155&lt;0,"("&amp;D155&amp;")",D155)</f>
        <v>5</v>
      </c>
      <c r="F155" t="str">
        <f ca="1">CHAR(ROUND(RAND()*4+97,0))</f>
        <v>c</v>
      </c>
      <c r="G155" t="str">
        <f t="shared" ca="1" si="44"/>
        <v>y</v>
      </c>
      <c r="H155">
        <f t="shared" ca="1" si="45"/>
        <v>3</v>
      </c>
      <c r="I155">
        <f t="shared" ca="1" si="52"/>
        <v>3</v>
      </c>
      <c r="J155" t="str">
        <f t="shared" ca="1" si="46"/>
        <v>+ 3</v>
      </c>
      <c r="K155">
        <f t="shared" ca="1" si="47"/>
        <v>-4</v>
      </c>
      <c r="L155">
        <f ca="1">IF(K155=0,2,K155)</f>
        <v>-4</v>
      </c>
      <c r="M155" t="str">
        <f t="shared" ca="1" si="49"/>
        <v xml:space="preserve"> - 4</v>
      </c>
      <c r="N155">
        <f t="shared" ca="1" si="39"/>
        <v>-20</v>
      </c>
      <c r="O155" t="str">
        <f ca="1">IF(N155&gt;0,"+ "&amp;N155,"- "&amp;ABS(N155))</f>
        <v>- 20</v>
      </c>
      <c r="P155">
        <f t="shared" ca="1" si="56"/>
        <v>15</v>
      </c>
      <c r="Q155" t="str">
        <f ca="1">P155&amp;F155&amp;" "&amp;O155&amp;G155&amp;" ="</f>
        <v>15c - 20y =</v>
      </c>
      <c r="R155" t="str">
        <f ca="1">T155&amp;" · ("&amp;U155&amp;F155&amp;" "&amp;V155&amp;G155&amp;")"</f>
        <v>5 · (3c  - 4y)</v>
      </c>
      <c r="S155">
        <f t="shared" ca="1" si="57"/>
        <v>5</v>
      </c>
      <c r="T155">
        <f t="shared" ca="1" si="54"/>
        <v>5</v>
      </c>
      <c r="U155">
        <f t="shared" ca="1" si="55"/>
        <v>3</v>
      </c>
      <c r="V155" t="str">
        <f ca="1">IF(N155/S155=1,"+ ",IF(N155/S155=-1,"- ",IF(N155/S155&gt;0," + "&amp;N155/S155," - "&amp;ABS(N155/S155))))</f>
        <v xml:space="preserve"> - 4</v>
      </c>
    </row>
    <row r="156" spans="1:22" x14ac:dyDescent="0.25">
      <c r="A156">
        <f t="shared" ca="1" si="37"/>
        <v>3</v>
      </c>
      <c r="B156">
        <f t="shared" ca="1" si="40"/>
        <v>0.92173594156739291</v>
      </c>
      <c r="C156">
        <f t="shared" ca="1" si="41"/>
        <v>8</v>
      </c>
      <c r="D156">
        <f t="shared" ca="1" si="53"/>
        <v>8</v>
      </c>
      <c r="E156">
        <f t="shared" ca="1" si="42"/>
        <v>8</v>
      </c>
      <c r="F156" t="str">
        <f t="shared" ca="1" si="43"/>
        <v>d</v>
      </c>
      <c r="G156" t="str">
        <f t="shared" ca="1" si="44"/>
        <v>y</v>
      </c>
      <c r="H156">
        <f t="shared" ca="1" si="45"/>
        <v>8</v>
      </c>
      <c r="I156">
        <f t="shared" ca="1" si="52"/>
        <v>8</v>
      </c>
      <c r="J156" t="str">
        <f t="shared" ca="1" si="46"/>
        <v>+ 8</v>
      </c>
      <c r="K156">
        <f t="shared" ca="1" si="47"/>
        <v>8</v>
      </c>
      <c r="L156">
        <f t="shared" ca="1" si="48"/>
        <v>8</v>
      </c>
      <c r="M156" t="str">
        <f t="shared" ca="1" si="49"/>
        <v>+ 1</v>
      </c>
      <c r="N156">
        <f t="shared" ca="1" si="39"/>
        <v>64</v>
      </c>
      <c r="O156" t="str">
        <f t="shared" ca="1" si="50"/>
        <v>+ 64</v>
      </c>
      <c r="P156">
        <f t="shared" ca="1" si="56"/>
        <v>64</v>
      </c>
      <c r="Q156" t="str">
        <f ca="1">P156&amp;F156&amp;" "&amp;O156&amp;G156&amp;" ="</f>
        <v>64d + 64y =</v>
      </c>
      <c r="R156" t="str">
        <f ca="1">T156&amp;" · ("&amp;U156&amp;F156&amp;" "&amp;V156&amp;G156&amp;")"</f>
        <v>64 · (d + y)</v>
      </c>
      <c r="S156">
        <f t="shared" ca="1" si="57"/>
        <v>64</v>
      </c>
      <c r="T156">
        <f t="shared" ca="1" si="54"/>
        <v>64</v>
      </c>
      <c r="U156" t="str">
        <f t="shared" ca="1" si="55"/>
        <v/>
      </c>
      <c r="V156" t="str">
        <f ca="1">IF(N156/S156=1,"+ ",IF(N156/S156=-1,"- ",IF(N156/S156&gt;0," + "&amp;N156/S156," - "&amp;ABS(N156/S156))))</f>
        <v xml:space="preserve">+ </v>
      </c>
    </row>
    <row r="157" spans="1:22" x14ac:dyDescent="0.25">
      <c r="A157">
        <f t="shared" ca="1" si="37"/>
        <v>14</v>
      </c>
      <c r="B157">
        <f t="shared" ca="1" si="40"/>
        <v>0.34882836233560766</v>
      </c>
      <c r="C157">
        <f t="shared" ca="1" si="41"/>
        <v>-5</v>
      </c>
      <c r="D157">
        <f t="shared" ca="1" si="53"/>
        <v>-5</v>
      </c>
      <c r="E157" t="str">
        <f t="shared" ca="1" si="42"/>
        <v>(-5)</v>
      </c>
      <c r="F157" t="str">
        <f t="shared" ca="1" si="43"/>
        <v>d</v>
      </c>
      <c r="G157" t="str">
        <f t="shared" ca="1" si="44"/>
        <v>y</v>
      </c>
      <c r="H157">
        <f t="shared" ca="1" si="45"/>
        <v>2</v>
      </c>
      <c r="I157">
        <f t="shared" ca="1" si="52"/>
        <v>2</v>
      </c>
      <c r="J157" t="str">
        <f t="shared" ca="1" si="46"/>
        <v>+ 2</v>
      </c>
      <c r="K157">
        <f t="shared" ca="1" si="47"/>
        <v>5</v>
      </c>
      <c r="L157">
        <f t="shared" ca="1" si="48"/>
        <v>5</v>
      </c>
      <c r="M157" t="str">
        <f t="shared" ca="1" si="49"/>
        <v>+ 5</v>
      </c>
      <c r="N157">
        <f t="shared" ca="1" si="39"/>
        <v>-25</v>
      </c>
      <c r="O157" t="str">
        <f t="shared" ca="1" si="50"/>
        <v>- 25</v>
      </c>
      <c r="P157">
        <f t="shared" ca="1" si="56"/>
        <v>-10</v>
      </c>
      <c r="Q157" t="str">
        <f ca="1">P157&amp;F157&amp;" "&amp;O157&amp;G157&amp;" ="</f>
        <v>-10d - 25y =</v>
      </c>
      <c r="R157" t="str">
        <f ca="1">T157&amp;" · ("&amp;U157&amp;F157&amp;" "&amp;V157&amp;G157&amp;")"</f>
        <v>(-5) · (2d  + 5y)</v>
      </c>
      <c r="S157">
        <f t="shared" ca="1" si="57"/>
        <v>-5</v>
      </c>
      <c r="T157" t="str">
        <f t="shared" ca="1" si="54"/>
        <v>(-5)</v>
      </c>
      <c r="U157">
        <f t="shared" ca="1" si="55"/>
        <v>2</v>
      </c>
      <c r="V157" t="str">
        <f ca="1">IF(N157/S157=1,"+ ",IF(N157/S157=-1,"- ",IF(N157/S157&gt;0," + "&amp;N157/S157," - "&amp;ABS(N157/S157))))</f>
        <v xml:space="preserve"> + 5</v>
      </c>
    </row>
    <row r="158" spans="1:22" x14ac:dyDescent="0.25">
      <c r="A158">
        <f t="shared" ca="1" si="37"/>
        <v>13</v>
      </c>
      <c r="B158">
        <f t="shared" ca="1" si="40"/>
        <v>0.43773338681465757</v>
      </c>
      <c r="C158">
        <f t="shared" ca="1" si="41"/>
        <v>-2</v>
      </c>
      <c r="D158">
        <f t="shared" ca="1" si="53"/>
        <v>-2</v>
      </c>
      <c r="E158" t="str">
        <f t="shared" ca="1" si="42"/>
        <v>(-2)</v>
      </c>
      <c r="F158" t="str">
        <f t="shared" ca="1" si="43"/>
        <v>b</v>
      </c>
      <c r="G158" t="str">
        <f t="shared" ca="1" si="44"/>
        <v>x</v>
      </c>
      <c r="H158">
        <f t="shared" ca="1" si="45"/>
        <v>6</v>
      </c>
      <c r="I158">
        <f t="shared" ca="1" si="52"/>
        <v>6</v>
      </c>
      <c r="J158" t="str">
        <f t="shared" ca="1" si="46"/>
        <v>+ 6</v>
      </c>
      <c r="K158">
        <f t="shared" ca="1" si="47"/>
        <v>6</v>
      </c>
      <c r="L158">
        <f t="shared" ca="1" si="48"/>
        <v>6</v>
      </c>
      <c r="M158" t="str">
        <f t="shared" ca="1" si="49"/>
        <v>+ 1</v>
      </c>
      <c r="N158">
        <f t="shared" ca="1" si="39"/>
        <v>-12</v>
      </c>
      <c r="O158" t="str">
        <f t="shared" ca="1" si="50"/>
        <v>- 12</v>
      </c>
      <c r="P158">
        <f t="shared" ca="1" si="56"/>
        <v>-12</v>
      </c>
      <c r="Q158" t="str">
        <f ca="1">P158&amp;F158&amp;" "&amp;O158&amp;G158&amp;" ="</f>
        <v>-12b - 12x =</v>
      </c>
      <c r="R158" t="str">
        <f ca="1">T158&amp;" · ("&amp;U158&amp;F158&amp;" "&amp;V158&amp;G158&amp;")"</f>
        <v>(-12) · (b + x)</v>
      </c>
      <c r="S158">
        <f t="shared" ca="1" si="57"/>
        <v>-12</v>
      </c>
      <c r="T158" t="str">
        <f t="shared" ca="1" si="54"/>
        <v>(-12)</v>
      </c>
      <c r="U158" t="str">
        <f t="shared" ca="1" si="55"/>
        <v/>
      </c>
      <c r="V158" t="str">
        <f ca="1">IF(N158/S158=1,"+ ",IF(N158/S158=-1,"- ",IF(N158/S158&gt;0," + "&amp;N158/S158," - "&amp;ABS(N158/S158))))</f>
        <v xml:space="preserve">+ </v>
      </c>
    </row>
    <row r="165" spans="1:22" x14ac:dyDescent="0.25">
      <c r="A165">
        <f ca="1">RANK(B165,$B$165:$B$173)</f>
        <v>2</v>
      </c>
      <c r="B165">
        <f t="shared" ref="B165:B173" ca="1" si="58">RAND()</f>
        <v>0.8909964470738424</v>
      </c>
      <c r="C165">
        <f t="shared" ref="C165:C173" ca="1" si="59">ROUND(RAND()*10-5,0)</f>
        <v>3</v>
      </c>
      <c r="D165">
        <f t="shared" ref="D165:D173" ca="1" si="60">IF(OR(C165=0,C165=1),2,IF(C165=-1,-2,C165))</f>
        <v>3</v>
      </c>
      <c r="E165">
        <f t="shared" ref="E165:E173" ca="1" si="61">IF(D165&lt;0,"("&amp;D165&amp;")",D165)</f>
        <v>3</v>
      </c>
      <c r="F165" t="str">
        <f t="shared" ref="F165:F173" ca="1" si="62">CHAR(ROUND(RAND()*4+97,0))</f>
        <v>e</v>
      </c>
      <c r="G165" t="str">
        <f t="shared" ref="G165:G173" ca="1" si="63">CHAR(ROUND(RAND()*4+118,0))</f>
        <v>w</v>
      </c>
      <c r="H165" t="str">
        <f t="shared" ref="H165:H173" ca="1" si="64">IF(G165="w","",G165)</f>
        <v/>
      </c>
      <c r="I165">
        <f t="shared" ref="I165:I173" ca="1" si="65">ROUND(RAND()*10-5,0)</f>
        <v>-2</v>
      </c>
      <c r="J165">
        <f t="shared" ref="J165:J173" ca="1" si="66">IF(OR(I165=0,I165=1),2,IF(I165=-1,-2,I165))</f>
        <v>-2</v>
      </c>
      <c r="K165" t="str">
        <f t="shared" ref="K165:K173" ca="1" si="67">IF(J165&gt;0,"+ "&amp;J165,"- "&amp;ABS(J165))</f>
        <v>- 2</v>
      </c>
      <c r="L165">
        <f t="shared" ref="L165:L173" ca="1" si="68">ROUND(RAND()*10-5,0)</f>
        <v>-3</v>
      </c>
      <c r="M165">
        <f t="shared" ref="M165:M173" ca="1" si="69">IF(OR(L165=0,L165=1),2,IF(L165=-1,-2,L165))</f>
        <v>-3</v>
      </c>
      <c r="N165" t="str">
        <f t="shared" ref="N165:N173" ca="1" si="70">IF(M165&gt;0,"+ "&amp;M165,"- "&amp;ABS(M165))</f>
        <v>- 3</v>
      </c>
      <c r="O165">
        <f t="shared" ref="O165:O173" ca="1" si="71">ROUND(RAND()*10-5,0)</f>
        <v>-4</v>
      </c>
      <c r="P165">
        <f t="shared" ref="P165:P173" ca="1" si="72">IF(OR(O165=0,O165=1),2,IF(O165=-1,-2,O165))</f>
        <v>-4</v>
      </c>
      <c r="Q165" t="str">
        <f t="shared" ref="Q165:Q173" ca="1" si="73">IF(P165&gt;0,"+ "&amp;P165,"- "&amp;ABS(P165))</f>
        <v>- 4</v>
      </c>
      <c r="R165">
        <f t="shared" ref="R165:R173" ca="1" si="74">IF(D165+M165=-1,"-",IF(D165+M165=1,"",D165+M165))</f>
        <v>0</v>
      </c>
      <c r="S165">
        <f ca="1">IF(J165+P165=1,"",J165+P165)</f>
        <v>-6</v>
      </c>
      <c r="T165" t="str">
        <f t="shared" ref="T165:T173" ca="1" si="75">IF(S165&gt;0,"+ "&amp;S165&amp;H165,IF(S165&lt;0,"- "&amp;ABS(S165)&amp;H165,""))</f>
        <v>- 6</v>
      </c>
      <c r="U165" t="str">
        <f t="shared" ref="U165:U173" ca="1" si="76">D165&amp;F165&amp;" "&amp;K165&amp;H165&amp;" "&amp;N165&amp;F165&amp;" "&amp;Q165&amp;H165&amp;" ="</f>
        <v>3e - 2 - 3e - 4 =</v>
      </c>
      <c r="V165" t="str">
        <f t="shared" ref="V165:V173" ca="1" si="77">IF(AND(R165=0,S165=0),"0",IF(R165&lt;&gt;0,R165&amp;F165&amp;" "&amp;T165,T165))</f>
        <v>- 6</v>
      </c>
    </row>
    <row r="166" spans="1:22" x14ac:dyDescent="0.25">
      <c r="A166">
        <f t="shared" ref="A166:A173" ca="1" si="78">RANK(B166,$B$165:$B$173)</f>
        <v>9</v>
      </c>
      <c r="B166">
        <f t="shared" ca="1" si="58"/>
        <v>4.4775225396959106E-3</v>
      </c>
      <c r="C166">
        <f t="shared" ca="1" si="59"/>
        <v>-4</v>
      </c>
      <c r="D166">
        <f t="shared" ca="1" si="60"/>
        <v>-4</v>
      </c>
      <c r="E166" t="str">
        <f t="shared" ca="1" si="61"/>
        <v>(-4)</v>
      </c>
      <c r="F166" t="str">
        <f t="shared" ca="1" si="62"/>
        <v>b</v>
      </c>
      <c r="G166" t="str">
        <f t="shared" ca="1" si="63"/>
        <v>y</v>
      </c>
      <c r="H166" t="str">
        <f t="shared" ca="1" si="64"/>
        <v>y</v>
      </c>
      <c r="I166">
        <f t="shared" ca="1" si="65"/>
        <v>-1</v>
      </c>
      <c r="J166">
        <f t="shared" ca="1" si="66"/>
        <v>-2</v>
      </c>
      <c r="K166" t="str">
        <f t="shared" ca="1" si="67"/>
        <v>- 2</v>
      </c>
      <c r="L166">
        <f t="shared" ca="1" si="68"/>
        <v>2</v>
      </c>
      <c r="M166">
        <f t="shared" ca="1" si="69"/>
        <v>2</v>
      </c>
      <c r="N166" t="str">
        <f t="shared" ca="1" si="70"/>
        <v>+ 2</v>
      </c>
      <c r="O166">
        <f t="shared" ca="1" si="71"/>
        <v>-2</v>
      </c>
      <c r="P166">
        <f t="shared" ca="1" si="72"/>
        <v>-2</v>
      </c>
      <c r="Q166" t="str">
        <f t="shared" ca="1" si="73"/>
        <v>- 2</v>
      </c>
      <c r="R166">
        <f t="shared" ca="1" si="74"/>
        <v>-2</v>
      </c>
      <c r="S166">
        <f t="shared" ref="S166:S173" ca="1" si="79">IF(J166+P166=1,"",J166+P166)</f>
        <v>-4</v>
      </c>
      <c r="T166" t="str">
        <f t="shared" ca="1" si="75"/>
        <v>- 4y</v>
      </c>
      <c r="U166" t="str">
        <f t="shared" ca="1" si="76"/>
        <v>-4b - 2y + 2b - 2y =</v>
      </c>
      <c r="V166" t="str">
        <f t="shared" ca="1" si="77"/>
        <v>-2b - 4y</v>
      </c>
    </row>
    <row r="167" spans="1:22" x14ac:dyDescent="0.25">
      <c r="A167">
        <f t="shared" ca="1" si="78"/>
        <v>7</v>
      </c>
      <c r="B167">
        <f t="shared" ca="1" si="58"/>
        <v>0.50406006606099929</v>
      </c>
      <c r="C167">
        <f t="shared" ca="1" si="59"/>
        <v>1</v>
      </c>
      <c r="D167">
        <f t="shared" ca="1" si="60"/>
        <v>2</v>
      </c>
      <c r="E167">
        <f t="shared" ca="1" si="61"/>
        <v>2</v>
      </c>
      <c r="F167" t="str">
        <f t="shared" ca="1" si="62"/>
        <v>d</v>
      </c>
      <c r="G167" t="str">
        <f t="shared" ca="1" si="63"/>
        <v>x</v>
      </c>
      <c r="H167" t="str">
        <f t="shared" ca="1" si="64"/>
        <v>x</v>
      </c>
      <c r="I167">
        <f t="shared" ca="1" si="65"/>
        <v>1</v>
      </c>
      <c r="J167">
        <f t="shared" ca="1" si="66"/>
        <v>2</v>
      </c>
      <c r="K167" t="str">
        <f t="shared" ca="1" si="67"/>
        <v>+ 2</v>
      </c>
      <c r="L167">
        <f t="shared" ca="1" si="68"/>
        <v>0</v>
      </c>
      <c r="M167">
        <f t="shared" ca="1" si="69"/>
        <v>2</v>
      </c>
      <c r="N167" t="str">
        <f t="shared" ca="1" si="70"/>
        <v>+ 2</v>
      </c>
      <c r="O167">
        <f t="shared" ca="1" si="71"/>
        <v>4</v>
      </c>
      <c r="P167">
        <f t="shared" ca="1" si="72"/>
        <v>4</v>
      </c>
      <c r="Q167" t="str">
        <f t="shared" ca="1" si="73"/>
        <v>+ 4</v>
      </c>
      <c r="R167">
        <f t="shared" ca="1" si="74"/>
        <v>4</v>
      </c>
      <c r="S167">
        <f t="shared" ca="1" si="79"/>
        <v>6</v>
      </c>
      <c r="T167" t="str">
        <f t="shared" ca="1" si="75"/>
        <v>+ 6x</v>
      </c>
      <c r="U167" t="str">
        <f t="shared" ca="1" si="76"/>
        <v>2d + 2x + 2d + 4x =</v>
      </c>
      <c r="V167" t="str">
        <f t="shared" ca="1" si="77"/>
        <v>4d + 6x</v>
      </c>
    </row>
    <row r="168" spans="1:22" x14ac:dyDescent="0.25">
      <c r="A168">
        <f t="shared" ca="1" si="78"/>
        <v>6</v>
      </c>
      <c r="B168">
        <f t="shared" ca="1" si="58"/>
        <v>0.62932996505915806</v>
      </c>
      <c r="C168">
        <f t="shared" ca="1" si="59"/>
        <v>-1</v>
      </c>
      <c r="D168">
        <f t="shared" ca="1" si="60"/>
        <v>-2</v>
      </c>
      <c r="E168" t="str">
        <f t="shared" ca="1" si="61"/>
        <v>(-2)</v>
      </c>
      <c r="F168" t="str">
        <f t="shared" ca="1" si="62"/>
        <v>d</v>
      </c>
      <c r="G168" t="str">
        <f t="shared" ca="1" si="63"/>
        <v>w</v>
      </c>
      <c r="H168" t="str">
        <f t="shared" ca="1" si="64"/>
        <v/>
      </c>
      <c r="I168">
        <f t="shared" ca="1" si="65"/>
        <v>4</v>
      </c>
      <c r="J168">
        <f t="shared" ca="1" si="66"/>
        <v>4</v>
      </c>
      <c r="K168" t="str">
        <f t="shared" ca="1" si="67"/>
        <v>+ 4</v>
      </c>
      <c r="L168">
        <f t="shared" ca="1" si="68"/>
        <v>-2</v>
      </c>
      <c r="M168">
        <f t="shared" ca="1" si="69"/>
        <v>-2</v>
      </c>
      <c r="N168" t="str">
        <f t="shared" ca="1" si="70"/>
        <v>- 2</v>
      </c>
      <c r="O168">
        <f t="shared" ca="1" si="71"/>
        <v>3</v>
      </c>
      <c r="P168">
        <f t="shared" ca="1" si="72"/>
        <v>3</v>
      </c>
      <c r="Q168" t="str">
        <f t="shared" ca="1" si="73"/>
        <v>+ 3</v>
      </c>
      <c r="R168">
        <f t="shared" ca="1" si="74"/>
        <v>-4</v>
      </c>
      <c r="S168">
        <f t="shared" ca="1" si="79"/>
        <v>7</v>
      </c>
      <c r="T168" t="str">
        <f t="shared" ca="1" si="75"/>
        <v>+ 7</v>
      </c>
      <c r="U168" t="str">
        <f t="shared" ca="1" si="76"/>
        <v>-2d + 4 - 2d + 3 =</v>
      </c>
      <c r="V168" t="str">
        <f t="shared" ca="1" si="77"/>
        <v>-4d + 7</v>
      </c>
    </row>
    <row r="169" spans="1:22" x14ac:dyDescent="0.25">
      <c r="A169">
        <f t="shared" ca="1" si="78"/>
        <v>3</v>
      </c>
      <c r="B169">
        <f t="shared" ca="1" si="58"/>
        <v>0.86865050352140449</v>
      </c>
      <c r="C169">
        <f t="shared" ca="1" si="59"/>
        <v>0</v>
      </c>
      <c r="D169">
        <f t="shared" ca="1" si="60"/>
        <v>2</v>
      </c>
      <c r="E169">
        <f t="shared" ca="1" si="61"/>
        <v>2</v>
      </c>
      <c r="F169" t="str">
        <f t="shared" ca="1" si="62"/>
        <v>b</v>
      </c>
      <c r="G169" t="str">
        <f t="shared" ca="1" si="63"/>
        <v>v</v>
      </c>
      <c r="H169" t="str">
        <f t="shared" ca="1" si="64"/>
        <v>v</v>
      </c>
      <c r="I169">
        <f t="shared" ca="1" si="65"/>
        <v>-1</v>
      </c>
      <c r="J169">
        <f t="shared" ca="1" si="66"/>
        <v>-2</v>
      </c>
      <c r="K169" t="str">
        <f t="shared" ca="1" si="67"/>
        <v>- 2</v>
      </c>
      <c r="L169">
        <f t="shared" ca="1" si="68"/>
        <v>-1</v>
      </c>
      <c r="M169">
        <f t="shared" ca="1" si="69"/>
        <v>-2</v>
      </c>
      <c r="N169" t="str">
        <f t="shared" ca="1" si="70"/>
        <v>- 2</v>
      </c>
      <c r="O169">
        <f t="shared" ca="1" si="71"/>
        <v>-3</v>
      </c>
      <c r="P169">
        <f t="shared" ca="1" si="72"/>
        <v>-3</v>
      </c>
      <c r="Q169" t="str">
        <f t="shared" ca="1" si="73"/>
        <v>- 3</v>
      </c>
      <c r="R169">
        <f t="shared" ca="1" si="74"/>
        <v>0</v>
      </c>
      <c r="S169">
        <f t="shared" ca="1" si="79"/>
        <v>-5</v>
      </c>
      <c r="T169" t="str">
        <f t="shared" ca="1" si="75"/>
        <v>- 5v</v>
      </c>
      <c r="U169" t="str">
        <f t="shared" ca="1" si="76"/>
        <v>2b - 2v - 2b - 3v =</v>
      </c>
      <c r="V169" t="str">
        <f t="shared" ca="1" si="77"/>
        <v>- 5v</v>
      </c>
    </row>
    <row r="170" spans="1:22" x14ac:dyDescent="0.25">
      <c r="A170">
        <f t="shared" ca="1" si="78"/>
        <v>1</v>
      </c>
      <c r="B170">
        <f t="shared" ca="1" si="58"/>
        <v>0.89169656709366063</v>
      </c>
      <c r="C170">
        <f t="shared" ca="1" si="59"/>
        <v>0</v>
      </c>
      <c r="D170">
        <f t="shared" ca="1" si="60"/>
        <v>2</v>
      </c>
      <c r="E170">
        <f t="shared" ca="1" si="61"/>
        <v>2</v>
      </c>
      <c r="F170" t="str">
        <f t="shared" ca="1" si="62"/>
        <v>c</v>
      </c>
      <c r="G170" t="str">
        <f t="shared" ca="1" si="63"/>
        <v>x</v>
      </c>
      <c r="H170" t="str">
        <f t="shared" ca="1" si="64"/>
        <v>x</v>
      </c>
      <c r="I170">
        <f t="shared" ca="1" si="65"/>
        <v>-1</v>
      </c>
      <c r="J170">
        <f t="shared" ca="1" si="66"/>
        <v>-2</v>
      </c>
      <c r="K170" t="str">
        <f t="shared" ca="1" si="67"/>
        <v>- 2</v>
      </c>
      <c r="L170">
        <f t="shared" ca="1" si="68"/>
        <v>4</v>
      </c>
      <c r="M170">
        <f t="shared" ca="1" si="69"/>
        <v>4</v>
      </c>
      <c r="N170" t="str">
        <f t="shared" ca="1" si="70"/>
        <v>+ 4</v>
      </c>
      <c r="O170">
        <f t="shared" ca="1" si="71"/>
        <v>2</v>
      </c>
      <c r="P170">
        <f t="shared" ca="1" si="72"/>
        <v>2</v>
      </c>
      <c r="Q170" t="str">
        <f t="shared" ca="1" si="73"/>
        <v>+ 2</v>
      </c>
      <c r="R170">
        <f t="shared" ca="1" si="74"/>
        <v>6</v>
      </c>
      <c r="S170">
        <f t="shared" ca="1" si="79"/>
        <v>0</v>
      </c>
      <c r="T170" t="str">
        <f t="shared" ca="1" si="75"/>
        <v/>
      </c>
      <c r="U170" t="str">
        <f t="shared" ca="1" si="76"/>
        <v>2c - 2x + 4c + 2x =</v>
      </c>
      <c r="V170" t="str">
        <f t="shared" ca="1" si="77"/>
        <v xml:space="preserve">6c </v>
      </c>
    </row>
    <row r="171" spans="1:22" x14ac:dyDescent="0.25">
      <c r="A171">
        <f t="shared" ca="1" si="78"/>
        <v>5</v>
      </c>
      <c r="B171">
        <f t="shared" ca="1" si="58"/>
        <v>0.6435675304325128</v>
      </c>
      <c r="C171">
        <f t="shared" ca="1" si="59"/>
        <v>-2</v>
      </c>
      <c r="D171">
        <f t="shared" ca="1" si="60"/>
        <v>-2</v>
      </c>
      <c r="E171" t="str">
        <f t="shared" ca="1" si="61"/>
        <v>(-2)</v>
      </c>
      <c r="F171" t="str">
        <f t="shared" ca="1" si="62"/>
        <v>b</v>
      </c>
      <c r="G171" t="str">
        <f t="shared" ca="1" si="63"/>
        <v>x</v>
      </c>
      <c r="H171" t="str">
        <f t="shared" ca="1" si="64"/>
        <v>x</v>
      </c>
      <c r="I171">
        <f t="shared" ca="1" si="65"/>
        <v>3</v>
      </c>
      <c r="J171">
        <f t="shared" ca="1" si="66"/>
        <v>3</v>
      </c>
      <c r="K171" t="str">
        <f t="shared" ca="1" si="67"/>
        <v>+ 3</v>
      </c>
      <c r="L171">
        <f t="shared" ca="1" si="68"/>
        <v>-4</v>
      </c>
      <c r="M171">
        <f t="shared" ca="1" si="69"/>
        <v>-4</v>
      </c>
      <c r="N171" t="str">
        <f t="shared" ca="1" si="70"/>
        <v>- 4</v>
      </c>
      <c r="O171">
        <f t="shared" ca="1" si="71"/>
        <v>-4</v>
      </c>
      <c r="P171">
        <f t="shared" ca="1" si="72"/>
        <v>-4</v>
      </c>
      <c r="Q171" t="str">
        <f t="shared" ca="1" si="73"/>
        <v>- 4</v>
      </c>
      <c r="R171">
        <f t="shared" ca="1" si="74"/>
        <v>-6</v>
      </c>
      <c r="S171">
        <f t="shared" ca="1" si="79"/>
        <v>-1</v>
      </c>
      <c r="T171" t="str">
        <f t="shared" ca="1" si="75"/>
        <v>- 1x</v>
      </c>
      <c r="U171" t="str">
        <f t="shared" ca="1" si="76"/>
        <v>-2b + 3x - 4b - 4x =</v>
      </c>
      <c r="V171" t="str">
        <f t="shared" ca="1" si="77"/>
        <v>-6b - 1x</v>
      </c>
    </row>
    <row r="172" spans="1:22" x14ac:dyDescent="0.25">
      <c r="A172">
        <f t="shared" ca="1" si="78"/>
        <v>4</v>
      </c>
      <c r="B172">
        <f t="shared" ca="1" si="58"/>
        <v>0.7001536549285764</v>
      </c>
      <c r="C172">
        <f t="shared" ca="1" si="59"/>
        <v>3</v>
      </c>
      <c r="D172">
        <f t="shared" ca="1" si="60"/>
        <v>3</v>
      </c>
      <c r="E172">
        <f t="shared" ca="1" si="61"/>
        <v>3</v>
      </c>
      <c r="F172" t="str">
        <f t="shared" ca="1" si="62"/>
        <v>d</v>
      </c>
      <c r="G172" t="str">
        <f t="shared" ca="1" si="63"/>
        <v>x</v>
      </c>
      <c r="H172" t="str">
        <f t="shared" ca="1" si="64"/>
        <v>x</v>
      </c>
      <c r="I172">
        <f t="shared" ca="1" si="65"/>
        <v>3</v>
      </c>
      <c r="J172">
        <f t="shared" ca="1" si="66"/>
        <v>3</v>
      </c>
      <c r="K172" t="str">
        <f t="shared" ca="1" si="67"/>
        <v>+ 3</v>
      </c>
      <c r="L172">
        <f t="shared" ca="1" si="68"/>
        <v>4</v>
      </c>
      <c r="M172">
        <f t="shared" ca="1" si="69"/>
        <v>4</v>
      </c>
      <c r="N172" t="str">
        <f t="shared" ca="1" si="70"/>
        <v>+ 4</v>
      </c>
      <c r="O172">
        <f t="shared" ca="1" si="71"/>
        <v>-3</v>
      </c>
      <c r="P172">
        <f t="shared" ca="1" si="72"/>
        <v>-3</v>
      </c>
      <c r="Q172" t="str">
        <f t="shared" ca="1" si="73"/>
        <v>- 3</v>
      </c>
      <c r="R172">
        <f t="shared" ca="1" si="74"/>
        <v>7</v>
      </c>
      <c r="S172">
        <f t="shared" ca="1" si="79"/>
        <v>0</v>
      </c>
      <c r="T172" t="str">
        <f t="shared" ca="1" si="75"/>
        <v/>
      </c>
      <c r="U172" t="str">
        <f t="shared" ca="1" si="76"/>
        <v>3d + 3x + 4d - 3x =</v>
      </c>
      <c r="V172" t="str">
        <f t="shared" ca="1" si="77"/>
        <v xml:space="preserve">7d </v>
      </c>
    </row>
    <row r="173" spans="1:22" x14ac:dyDescent="0.25">
      <c r="A173">
        <f t="shared" ca="1" si="78"/>
        <v>8</v>
      </c>
      <c r="B173">
        <f t="shared" ca="1" si="58"/>
        <v>0.30236075480647762</v>
      </c>
      <c r="C173">
        <f t="shared" ca="1" si="59"/>
        <v>2</v>
      </c>
      <c r="D173">
        <f t="shared" ca="1" si="60"/>
        <v>2</v>
      </c>
      <c r="E173">
        <f t="shared" ca="1" si="61"/>
        <v>2</v>
      </c>
      <c r="F173" t="str">
        <f t="shared" ca="1" si="62"/>
        <v>e</v>
      </c>
      <c r="G173" t="str">
        <f t="shared" ca="1" si="63"/>
        <v>y</v>
      </c>
      <c r="H173" t="str">
        <f t="shared" ca="1" si="64"/>
        <v>y</v>
      </c>
      <c r="I173">
        <f t="shared" ca="1" si="65"/>
        <v>0</v>
      </c>
      <c r="J173">
        <f t="shared" ca="1" si="66"/>
        <v>2</v>
      </c>
      <c r="K173" t="str">
        <f t="shared" ca="1" si="67"/>
        <v>+ 2</v>
      </c>
      <c r="L173">
        <f t="shared" ca="1" si="68"/>
        <v>-4</v>
      </c>
      <c r="M173">
        <f t="shared" ca="1" si="69"/>
        <v>-4</v>
      </c>
      <c r="N173" t="str">
        <f t="shared" ca="1" si="70"/>
        <v>- 4</v>
      </c>
      <c r="O173">
        <f t="shared" ca="1" si="71"/>
        <v>-4</v>
      </c>
      <c r="P173">
        <f t="shared" ca="1" si="72"/>
        <v>-4</v>
      </c>
      <c r="Q173" t="str">
        <f t="shared" ca="1" si="73"/>
        <v>- 4</v>
      </c>
      <c r="R173">
        <f t="shared" ca="1" si="74"/>
        <v>-2</v>
      </c>
      <c r="S173">
        <f t="shared" ca="1" si="79"/>
        <v>-2</v>
      </c>
      <c r="T173" t="str">
        <f t="shared" ca="1" si="75"/>
        <v>- 2y</v>
      </c>
      <c r="U173" t="str">
        <f t="shared" ca="1" si="76"/>
        <v>2e + 2y - 4e - 4y =</v>
      </c>
      <c r="V173" t="str">
        <f t="shared" ca="1" si="77"/>
        <v>-2e - 2y</v>
      </c>
    </row>
  </sheetData>
  <mergeCells count="1">
    <mergeCell ref="A51:V5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4</vt:i4>
      </vt:variant>
    </vt:vector>
  </HeadingPairs>
  <TitlesOfParts>
    <vt:vector size="14" baseType="lpstr">
      <vt:lpstr>Arbeitsblatt</vt:lpstr>
      <vt:lpstr>RationaleZahlen</vt:lpstr>
      <vt:lpstr>Ausmultiplizieren_einfach</vt:lpstr>
      <vt:lpstr>Ausmultiplizieren_mittel</vt:lpstr>
      <vt:lpstr>Ausmultiplizieren_positive_Zahl</vt:lpstr>
      <vt:lpstr>Daten1</vt:lpstr>
      <vt:lpstr>Tabelle1</vt:lpstr>
      <vt:lpstr>Tabelle2</vt:lpstr>
      <vt:lpstr>Tabelle3</vt:lpstr>
      <vt:lpstr>positive_Zahlen</vt:lpstr>
      <vt:lpstr>Arbeitsblatt!Druckbereich</vt:lpstr>
      <vt:lpstr>Ausmultiplizieren_einfach!Druckbereich</vt:lpstr>
      <vt:lpstr>Ausmultiplizieren_mittel!Druckbereich</vt:lpstr>
      <vt:lpstr>Ausmultiplizieren_positive_Zahl!Druckbereich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Sascha</cp:lastModifiedBy>
  <cp:lastPrinted>2020-10-18T11:37:59Z</cp:lastPrinted>
  <dcterms:created xsi:type="dcterms:W3CDTF">2009-10-08T17:52:09Z</dcterms:created>
  <dcterms:modified xsi:type="dcterms:W3CDTF">2020-10-18T11:43:33Z</dcterms:modified>
</cp:coreProperties>
</file>